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1595" windowHeight="9210" tabRatio="853" firstSheet="1" activeTab="1"/>
  </bookViews>
  <sheets>
    <sheet name="P Adm" sheetId="28" state="hidden" r:id="rId1"/>
    <sheet name="Regnskap 1 kvartal 2015" sheetId="1" r:id="rId2"/>
    <sheet name="Felles" sheetId="16" r:id="rId3"/>
    <sheet name="Fellesprosjekt" sheetId="33" r:id="rId4"/>
    <sheet name="Distriksarb." sheetId="32" r:id="rId5"/>
    <sheet name="Kystmuseet " sheetId="22" r:id="rId6"/>
    <sheet name="P Kyst" sheetId="11" r:id="rId7"/>
    <sheet name="Namdalsmuseet" sheetId="14" r:id="rId8"/>
    <sheet name="P Namdal" sheetId="21" r:id="rId9"/>
    <sheet name="Spillum" sheetId="15" r:id="rId10"/>
    <sheet name="P Spillum" sheetId="19" r:id="rId11"/>
    <sheet name="Kunstmuseet" sheetId="17" r:id="rId12"/>
    <sheet name="P Galleri" sheetId="20" state="hidden" r:id="rId13"/>
    <sheet name="P.Kunst" sheetId="30" r:id="rId14"/>
  </sheets>
  <calcPr calcId="125725"/>
</workbook>
</file>

<file path=xl/calcChain.xml><?xml version="1.0" encoding="utf-8"?>
<calcChain xmlns="http://schemas.openxmlformats.org/spreadsheetml/2006/main">
  <c r="E24" i="16"/>
  <c r="E12" i="32"/>
  <c r="G12" s="1"/>
  <c r="C12" i="1" s="1"/>
  <c r="I31"/>
  <c r="I30"/>
  <c r="I29"/>
  <c r="I28"/>
  <c r="I27"/>
  <c r="I26"/>
  <c r="I25"/>
  <c r="I24"/>
  <c r="I23"/>
  <c r="I22"/>
  <c r="I21"/>
  <c r="I17"/>
  <c r="I16"/>
  <c r="I15"/>
  <c r="I14"/>
  <c r="I13"/>
  <c r="I12"/>
  <c r="I11"/>
  <c r="I10"/>
  <c r="I9"/>
  <c r="I8"/>
  <c r="I7"/>
  <c r="I6"/>
  <c r="B32" i="30"/>
  <c r="B18"/>
  <c r="D32" i="32"/>
  <c r="C32"/>
  <c r="B32"/>
  <c r="F31"/>
  <c r="H31" s="1"/>
  <c r="E31"/>
  <c r="G31" s="1"/>
  <c r="C31" i="1" s="1"/>
  <c r="F30" i="32"/>
  <c r="H30" s="1"/>
  <c r="E30"/>
  <c r="G30" s="1"/>
  <c r="C30" i="1" s="1"/>
  <c r="H29" i="32"/>
  <c r="F28"/>
  <c r="H28" s="1"/>
  <c r="E28"/>
  <c r="G28" s="1"/>
  <c r="C28" i="1" s="1"/>
  <c r="F27" i="32"/>
  <c r="H27" s="1"/>
  <c r="E27"/>
  <c r="G27" s="1"/>
  <c r="C27" i="1" s="1"/>
  <c r="F26" i="32"/>
  <c r="H26" s="1"/>
  <c r="E26"/>
  <c r="G26" s="1"/>
  <c r="C26" i="1" s="1"/>
  <c r="F25" i="32"/>
  <c r="H25" s="1"/>
  <c r="E25"/>
  <c r="G25" s="1"/>
  <c r="C25" i="1" s="1"/>
  <c r="F24" i="32"/>
  <c r="H24" s="1"/>
  <c r="E24"/>
  <c r="G24" s="1"/>
  <c r="C24" i="1" s="1"/>
  <c r="F23" i="32"/>
  <c r="H23" s="1"/>
  <c r="E23"/>
  <c r="G23" s="1"/>
  <c r="C23" i="1" s="1"/>
  <c r="F22" i="32"/>
  <c r="H22" s="1"/>
  <c r="E22"/>
  <c r="G22" s="1"/>
  <c r="C22" i="1" s="1"/>
  <c r="F21" i="32"/>
  <c r="F32" s="1"/>
  <c r="E21"/>
  <c r="D18"/>
  <c r="D34" s="1"/>
  <c r="C18"/>
  <c r="C34" s="1"/>
  <c r="B18"/>
  <c r="B34" s="1"/>
  <c r="H17"/>
  <c r="F16"/>
  <c r="H16" s="1"/>
  <c r="E16"/>
  <c r="G16" s="1"/>
  <c r="C16" i="1" s="1"/>
  <c r="F15" i="32"/>
  <c r="H15" s="1"/>
  <c r="E15"/>
  <c r="G15" s="1"/>
  <c r="C15" i="1" s="1"/>
  <c r="F14" i="32"/>
  <c r="H14" s="1"/>
  <c r="E14"/>
  <c r="G14" s="1"/>
  <c r="C14" i="1" s="1"/>
  <c r="F13" i="32"/>
  <c r="H13" s="1"/>
  <c r="E13"/>
  <c r="G13" s="1"/>
  <c r="C13" i="1" s="1"/>
  <c r="F12" i="32"/>
  <c r="H12" s="1"/>
  <c r="F11"/>
  <c r="H11" s="1"/>
  <c r="E11"/>
  <c r="G11" s="1"/>
  <c r="C11" i="1" s="1"/>
  <c r="F10" i="32"/>
  <c r="H10" s="1"/>
  <c r="E10"/>
  <c r="G10" s="1"/>
  <c r="C10" i="1" s="1"/>
  <c r="F9" i="32"/>
  <c r="H9" s="1"/>
  <c r="E9"/>
  <c r="G9" s="1"/>
  <c r="C9" i="1" s="1"/>
  <c r="F8" i="32"/>
  <c r="H8" s="1"/>
  <c r="E8"/>
  <c r="G8" s="1"/>
  <c r="C8" i="1" s="1"/>
  <c r="F7" i="32"/>
  <c r="H7" s="1"/>
  <c r="E7"/>
  <c r="G7" s="1"/>
  <c r="C7" i="1" s="1"/>
  <c r="F6" i="32"/>
  <c r="E6"/>
  <c r="F31" i="16"/>
  <c r="H31" s="1"/>
  <c r="F30"/>
  <c r="F28"/>
  <c r="H28" s="1"/>
  <c r="F26"/>
  <c r="F25"/>
  <c r="H25" s="1"/>
  <c r="F24"/>
  <c r="F22"/>
  <c r="H22" s="1"/>
  <c r="F21"/>
  <c r="E31"/>
  <c r="E30"/>
  <c r="E28"/>
  <c r="E27"/>
  <c r="E26"/>
  <c r="E25"/>
  <c r="E23"/>
  <c r="E22"/>
  <c r="E21"/>
  <c r="F16"/>
  <c r="H16" s="1"/>
  <c r="F15"/>
  <c r="F14"/>
  <c r="H14" s="1"/>
  <c r="F13"/>
  <c r="F12"/>
  <c r="H12" s="1"/>
  <c r="F11"/>
  <c r="F10"/>
  <c r="H10" s="1"/>
  <c r="F9"/>
  <c r="F8"/>
  <c r="H8" s="1"/>
  <c r="F7"/>
  <c r="E16"/>
  <c r="E15"/>
  <c r="E14"/>
  <c r="E13"/>
  <c r="E12"/>
  <c r="E11"/>
  <c r="E10"/>
  <c r="E9"/>
  <c r="E8"/>
  <c r="E7"/>
  <c r="F6"/>
  <c r="H6" s="1"/>
  <c r="E31" i="33"/>
  <c r="E30"/>
  <c r="E29"/>
  <c r="F29" i="16" s="1"/>
  <c r="H29" s="1"/>
  <c r="E28" i="33"/>
  <c r="E27"/>
  <c r="F27" i="16" s="1"/>
  <c r="H27" s="1"/>
  <c r="E26" i="33"/>
  <c r="E25"/>
  <c r="E24"/>
  <c r="E23"/>
  <c r="F23" i="16" s="1"/>
  <c r="E22" i="33"/>
  <c r="E21"/>
  <c r="D31"/>
  <c r="D30"/>
  <c r="D29"/>
  <c r="E29" i="32" s="1"/>
  <c r="G29" s="1"/>
  <c r="C29" i="1" s="1"/>
  <c r="D28" i="33"/>
  <c r="D27"/>
  <c r="D26"/>
  <c r="D25"/>
  <c r="D24"/>
  <c r="D23"/>
  <c r="D22"/>
  <c r="D21"/>
  <c r="E17"/>
  <c r="F17" i="16" s="1"/>
  <c r="E16" i="33"/>
  <c r="E15"/>
  <c r="E14"/>
  <c r="E13"/>
  <c r="E12"/>
  <c r="E11"/>
  <c r="E10"/>
  <c r="E9"/>
  <c r="E8"/>
  <c r="E7"/>
  <c r="D17"/>
  <c r="E17" i="32" s="1"/>
  <c r="G17" s="1"/>
  <c r="C17" i="1" s="1"/>
  <c r="D16" i="33"/>
  <c r="D15"/>
  <c r="D14"/>
  <c r="D13"/>
  <c r="D12"/>
  <c r="D11"/>
  <c r="D10"/>
  <c r="D9"/>
  <c r="D8"/>
  <c r="D7"/>
  <c r="E6"/>
  <c r="D6"/>
  <c r="E6" i="16"/>
  <c r="C32" i="33"/>
  <c r="B32"/>
  <c r="E32"/>
  <c r="D32"/>
  <c r="C18"/>
  <c r="C34" s="1"/>
  <c r="B18"/>
  <c r="B34" s="1"/>
  <c r="E18"/>
  <c r="E34" s="1"/>
  <c r="D18"/>
  <c r="D34" s="1"/>
  <c r="C32" i="30"/>
  <c r="F31"/>
  <c r="F30"/>
  <c r="F29"/>
  <c r="E29" i="17" s="1"/>
  <c r="F28" i="30"/>
  <c r="F27"/>
  <c r="F26"/>
  <c r="F25"/>
  <c r="F24"/>
  <c r="F23"/>
  <c r="F22"/>
  <c r="F21"/>
  <c r="G31"/>
  <c r="G30"/>
  <c r="G29"/>
  <c r="G28"/>
  <c r="G27"/>
  <c r="G26"/>
  <c r="G25"/>
  <c r="G24"/>
  <c r="G23"/>
  <c r="G22"/>
  <c r="G21"/>
  <c r="C18"/>
  <c r="G17"/>
  <c r="G16"/>
  <c r="G15"/>
  <c r="G14"/>
  <c r="G13"/>
  <c r="G12"/>
  <c r="G11"/>
  <c r="G10"/>
  <c r="G9"/>
  <c r="G8"/>
  <c r="G7"/>
  <c r="G6"/>
  <c r="F17"/>
  <c r="E17" i="17" s="1"/>
  <c r="F16" i="30"/>
  <c r="F15"/>
  <c r="F14"/>
  <c r="F13"/>
  <c r="F12"/>
  <c r="F11"/>
  <c r="F10"/>
  <c r="F9"/>
  <c r="F8"/>
  <c r="F7"/>
  <c r="F6"/>
  <c r="I18" i="19"/>
  <c r="I32"/>
  <c r="F31" i="15"/>
  <c r="H31" s="1"/>
  <c r="F30"/>
  <c r="F28"/>
  <c r="H28" s="1"/>
  <c r="F26"/>
  <c r="F25"/>
  <c r="H25" s="1"/>
  <c r="F24"/>
  <c r="F23"/>
  <c r="H23" s="1"/>
  <c r="F22"/>
  <c r="F21"/>
  <c r="H21" s="1"/>
  <c r="F15"/>
  <c r="F14"/>
  <c r="H14" s="1"/>
  <c r="F13"/>
  <c r="F12"/>
  <c r="H12" s="1"/>
  <c r="F11"/>
  <c r="F10"/>
  <c r="H10" s="1"/>
  <c r="F9"/>
  <c r="F8"/>
  <c r="H8" s="1"/>
  <c r="F7"/>
  <c r="F6"/>
  <c r="H6" s="1"/>
  <c r="E31"/>
  <c r="E30"/>
  <c r="E26"/>
  <c r="E25"/>
  <c r="E24"/>
  <c r="E23"/>
  <c r="E22"/>
  <c r="E21"/>
  <c r="E15"/>
  <c r="E14"/>
  <c r="E13"/>
  <c r="E12"/>
  <c r="E11"/>
  <c r="E10"/>
  <c r="E9"/>
  <c r="E8"/>
  <c r="E7"/>
  <c r="E6"/>
  <c r="D18"/>
  <c r="D18" i="22"/>
  <c r="C32" i="16"/>
  <c r="B32"/>
  <c r="D18"/>
  <c r="B32" i="17"/>
  <c r="B18"/>
  <c r="B18" i="16"/>
  <c r="E31" i="17"/>
  <c r="E30"/>
  <c r="E28"/>
  <c r="E27"/>
  <c r="E26"/>
  <c r="E25"/>
  <c r="E24"/>
  <c r="E23"/>
  <c r="E22"/>
  <c r="E21"/>
  <c r="E16"/>
  <c r="E15"/>
  <c r="E14"/>
  <c r="E13"/>
  <c r="E12"/>
  <c r="E11"/>
  <c r="E10"/>
  <c r="E9"/>
  <c r="E8"/>
  <c r="E7"/>
  <c r="E6"/>
  <c r="F31"/>
  <c r="F30"/>
  <c r="F29"/>
  <c r="F28"/>
  <c r="F27"/>
  <c r="F26"/>
  <c r="F25"/>
  <c r="F24"/>
  <c r="F23"/>
  <c r="F22"/>
  <c r="F21"/>
  <c r="F17"/>
  <c r="F16"/>
  <c r="F15"/>
  <c r="F14"/>
  <c r="F13"/>
  <c r="F12"/>
  <c r="F11"/>
  <c r="F10"/>
  <c r="F9"/>
  <c r="F8"/>
  <c r="F7"/>
  <c r="F6"/>
  <c r="E32" i="30"/>
  <c r="D32"/>
  <c r="G32"/>
  <c r="F32"/>
  <c r="E18"/>
  <c r="D18"/>
  <c r="D34" s="1"/>
  <c r="F18"/>
  <c r="F34" s="1"/>
  <c r="G18"/>
  <c r="K31" i="19"/>
  <c r="K30"/>
  <c r="K29"/>
  <c r="F29" i="15" s="1"/>
  <c r="H29" s="1"/>
  <c r="K28" i="19"/>
  <c r="K27"/>
  <c r="F27" i="15" s="1"/>
  <c r="H27" s="1"/>
  <c r="K26" i="19"/>
  <c r="K25"/>
  <c r="K24"/>
  <c r="K23"/>
  <c r="K22"/>
  <c r="K21"/>
  <c r="K17"/>
  <c r="F17" i="15" s="1"/>
  <c r="H17" s="1"/>
  <c r="K16" i="19"/>
  <c r="F16" i="15" s="1"/>
  <c r="H16" s="1"/>
  <c r="K15" i="19"/>
  <c r="K14"/>
  <c r="K13"/>
  <c r="K12"/>
  <c r="K11"/>
  <c r="K10"/>
  <c r="K9"/>
  <c r="K8"/>
  <c r="K7"/>
  <c r="K6"/>
  <c r="J31"/>
  <c r="J30"/>
  <c r="J29"/>
  <c r="E29" i="15" s="1"/>
  <c r="G29" s="1"/>
  <c r="J28" i="19"/>
  <c r="E28" i="15" s="1"/>
  <c r="J27" i="19"/>
  <c r="E27" i="15" s="1"/>
  <c r="J26" i="19"/>
  <c r="J25"/>
  <c r="J24"/>
  <c r="J23"/>
  <c r="J22"/>
  <c r="J21"/>
  <c r="J17"/>
  <c r="E17" i="15" s="1"/>
  <c r="J16" i="19"/>
  <c r="E16" i="15" s="1"/>
  <c r="J15" i="19"/>
  <c r="J14"/>
  <c r="J13"/>
  <c r="J12"/>
  <c r="J11"/>
  <c r="J10"/>
  <c r="J9"/>
  <c r="J8"/>
  <c r="J7"/>
  <c r="J6"/>
  <c r="H32"/>
  <c r="G32"/>
  <c r="F32"/>
  <c r="E32"/>
  <c r="D32"/>
  <c r="C32"/>
  <c r="B32"/>
  <c r="J32"/>
  <c r="H18"/>
  <c r="G18"/>
  <c r="G34" s="1"/>
  <c r="F18"/>
  <c r="F34" s="1"/>
  <c r="E18"/>
  <c r="D18"/>
  <c r="D34" s="1"/>
  <c r="C18"/>
  <c r="C34" s="1"/>
  <c r="B18"/>
  <c r="B34" s="1"/>
  <c r="K18"/>
  <c r="G34" i="21"/>
  <c r="H32"/>
  <c r="G32"/>
  <c r="F32"/>
  <c r="E32"/>
  <c r="H18"/>
  <c r="H34" s="1"/>
  <c r="G18"/>
  <c r="F18"/>
  <c r="F34" s="1"/>
  <c r="E18"/>
  <c r="E34" s="1"/>
  <c r="J31"/>
  <c r="J30"/>
  <c r="J29"/>
  <c r="F29" i="14" s="1"/>
  <c r="H29" s="1"/>
  <c r="J28" i="21"/>
  <c r="J27"/>
  <c r="J26"/>
  <c r="J25"/>
  <c r="J24"/>
  <c r="J23"/>
  <c r="J22"/>
  <c r="J21"/>
  <c r="J17"/>
  <c r="J18" s="1"/>
  <c r="J16"/>
  <c r="J15"/>
  <c r="J14"/>
  <c r="J13"/>
  <c r="J12"/>
  <c r="J11"/>
  <c r="J10"/>
  <c r="J9"/>
  <c r="J8"/>
  <c r="J7"/>
  <c r="J6"/>
  <c r="I31"/>
  <c r="I30"/>
  <c r="I29"/>
  <c r="I28"/>
  <c r="I27"/>
  <c r="I26"/>
  <c r="I25"/>
  <c r="I24"/>
  <c r="I23"/>
  <c r="I22"/>
  <c r="I21"/>
  <c r="I17"/>
  <c r="I16"/>
  <c r="I15"/>
  <c r="I14"/>
  <c r="I13"/>
  <c r="I12"/>
  <c r="I11"/>
  <c r="I10"/>
  <c r="I9"/>
  <c r="I8"/>
  <c r="I7"/>
  <c r="I6"/>
  <c r="L31" i="11"/>
  <c r="L30"/>
  <c r="L29"/>
  <c r="L28"/>
  <c r="L27"/>
  <c r="L26"/>
  <c r="L25"/>
  <c r="L24"/>
  <c r="L23"/>
  <c r="L22"/>
  <c r="L21"/>
  <c r="L17"/>
  <c r="L16"/>
  <c r="E16" i="22" s="1"/>
  <c r="L15" i="11"/>
  <c r="L14"/>
  <c r="L13"/>
  <c r="L12"/>
  <c r="L11"/>
  <c r="L10"/>
  <c r="L9"/>
  <c r="L8"/>
  <c r="L7"/>
  <c r="L6"/>
  <c r="K18"/>
  <c r="J18"/>
  <c r="I18"/>
  <c r="H18"/>
  <c r="J34"/>
  <c r="K32"/>
  <c r="K34" s="1"/>
  <c r="J32"/>
  <c r="I32"/>
  <c r="H32"/>
  <c r="M31"/>
  <c r="M30"/>
  <c r="M29"/>
  <c r="M28"/>
  <c r="M27"/>
  <c r="M26"/>
  <c r="M25"/>
  <c r="M24"/>
  <c r="M23"/>
  <c r="M22"/>
  <c r="M21"/>
  <c r="M17"/>
  <c r="F17" i="22" s="1"/>
  <c r="M16" i="11"/>
  <c r="F16" i="22" s="1"/>
  <c r="H16" s="1"/>
  <c r="M15" i="11"/>
  <c r="M14"/>
  <c r="M13"/>
  <c r="M12"/>
  <c r="M11"/>
  <c r="M10"/>
  <c r="M9"/>
  <c r="M8"/>
  <c r="M7"/>
  <c r="M6"/>
  <c r="B18" i="15"/>
  <c r="B32"/>
  <c r="B32" i="14"/>
  <c r="B18"/>
  <c r="B32" i="22"/>
  <c r="B18"/>
  <c r="H31" i="17"/>
  <c r="H30"/>
  <c r="H29"/>
  <c r="H28"/>
  <c r="H27"/>
  <c r="H26"/>
  <c r="H25"/>
  <c r="H24"/>
  <c r="H23"/>
  <c r="H22"/>
  <c r="H21"/>
  <c r="H17"/>
  <c r="H16"/>
  <c r="H15"/>
  <c r="H14"/>
  <c r="H13"/>
  <c r="H12"/>
  <c r="H11"/>
  <c r="H10"/>
  <c r="H9"/>
  <c r="H8"/>
  <c r="H7"/>
  <c r="H6"/>
  <c r="H30" i="15"/>
  <c r="H26"/>
  <c r="H24"/>
  <c r="H22"/>
  <c r="H15"/>
  <c r="H13"/>
  <c r="H11"/>
  <c r="H9"/>
  <c r="H7"/>
  <c r="E31" i="22"/>
  <c r="E29"/>
  <c r="E26"/>
  <c r="E25"/>
  <c r="E24"/>
  <c r="E23"/>
  <c r="E21"/>
  <c r="E15"/>
  <c r="E14"/>
  <c r="E13"/>
  <c r="E12"/>
  <c r="E11"/>
  <c r="E10"/>
  <c r="E9"/>
  <c r="E8"/>
  <c r="E7"/>
  <c r="E6"/>
  <c r="F31"/>
  <c r="H31" s="1"/>
  <c r="F30"/>
  <c r="H30" s="1"/>
  <c r="F28"/>
  <c r="H28" s="1"/>
  <c r="F27"/>
  <c r="H27" s="1"/>
  <c r="F26"/>
  <c r="H26" s="1"/>
  <c r="F25"/>
  <c r="H25" s="1"/>
  <c r="F24"/>
  <c r="H24" s="1"/>
  <c r="F22"/>
  <c r="H22" s="1"/>
  <c r="F21"/>
  <c r="H21" s="1"/>
  <c r="F15"/>
  <c r="H15" s="1"/>
  <c r="F14"/>
  <c r="H14" s="1"/>
  <c r="F13"/>
  <c r="H13" s="1"/>
  <c r="F12"/>
  <c r="H12" s="1"/>
  <c r="F11"/>
  <c r="H11" s="1"/>
  <c r="F10"/>
  <c r="H10" s="1"/>
  <c r="F9"/>
  <c r="H9" s="1"/>
  <c r="F8"/>
  <c r="H8" s="1"/>
  <c r="F7"/>
  <c r="H7" s="1"/>
  <c r="F6"/>
  <c r="H6" s="1"/>
  <c r="G32" i="11"/>
  <c r="F32"/>
  <c r="E32"/>
  <c r="D32"/>
  <c r="C32"/>
  <c r="G18"/>
  <c r="F18"/>
  <c r="E18"/>
  <c r="D18"/>
  <c r="C18"/>
  <c r="F31" i="14"/>
  <c r="H31" s="1"/>
  <c r="F30"/>
  <c r="H30" s="1"/>
  <c r="F28"/>
  <c r="H28" s="1"/>
  <c r="F27"/>
  <c r="F26"/>
  <c r="H26" s="1"/>
  <c r="F25"/>
  <c r="H25" s="1"/>
  <c r="F24"/>
  <c r="H24" s="1"/>
  <c r="F23"/>
  <c r="H23" s="1"/>
  <c r="F22"/>
  <c r="H22" s="1"/>
  <c r="F21"/>
  <c r="H21" s="1"/>
  <c r="F17"/>
  <c r="F16"/>
  <c r="H16" s="1"/>
  <c r="F15"/>
  <c r="H15" s="1"/>
  <c r="F14"/>
  <c r="H14" s="1"/>
  <c r="F13"/>
  <c r="H13" s="1"/>
  <c r="F12"/>
  <c r="H12" s="1"/>
  <c r="F11"/>
  <c r="H11" s="1"/>
  <c r="F10"/>
  <c r="H10" s="1"/>
  <c r="F9"/>
  <c r="H9" s="1"/>
  <c r="F8"/>
  <c r="H8" s="1"/>
  <c r="F7"/>
  <c r="H7" s="1"/>
  <c r="F6"/>
  <c r="H6" s="1"/>
  <c r="E31"/>
  <c r="E30"/>
  <c r="E29"/>
  <c r="G29" s="1"/>
  <c r="E28"/>
  <c r="E27"/>
  <c r="E26"/>
  <c r="E25"/>
  <c r="E24"/>
  <c r="E23"/>
  <c r="E22"/>
  <c r="E21"/>
  <c r="E17"/>
  <c r="E16"/>
  <c r="E15"/>
  <c r="E14"/>
  <c r="E13"/>
  <c r="E12"/>
  <c r="E11"/>
  <c r="E10"/>
  <c r="E9"/>
  <c r="E8"/>
  <c r="E7"/>
  <c r="E6"/>
  <c r="F29" i="22"/>
  <c r="H29" s="1"/>
  <c r="F23"/>
  <c r="E30"/>
  <c r="E28"/>
  <c r="E27"/>
  <c r="E22"/>
  <c r="E17"/>
  <c r="G34" i="11"/>
  <c r="E34"/>
  <c r="C34"/>
  <c r="H30" i="16"/>
  <c r="H26"/>
  <c r="H24"/>
  <c r="H21"/>
  <c r="H15"/>
  <c r="H13"/>
  <c r="H11"/>
  <c r="H9"/>
  <c r="H7"/>
  <c r="D32" i="22"/>
  <c r="D32" i="17"/>
  <c r="D18"/>
  <c r="D32" i="15"/>
  <c r="D32" i="16"/>
  <c r="D32" i="14"/>
  <c r="D18"/>
  <c r="G23" i="22"/>
  <c r="F29" i="20"/>
  <c r="F28"/>
  <c r="F27"/>
  <c r="F26"/>
  <c r="F25"/>
  <c r="F24"/>
  <c r="F23"/>
  <c r="F22"/>
  <c r="F21"/>
  <c r="F20"/>
  <c r="F19"/>
  <c r="C32" i="14"/>
  <c r="C18" i="16"/>
  <c r="H30" i="28"/>
  <c r="G30"/>
  <c r="F30"/>
  <c r="E30"/>
  <c r="D30"/>
  <c r="C30"/>
  <c r="B30"/>
  <c r="I30"/>
  <c r="I29"/>
  <c r="I28"/>
  <c r="I27"/>
  <c r="I26"/>
  <c r="I25"/>
  <c r="I24"/>
  <c r="I23"/>
  <c r="I22"/>
  <c r="I21"/>
  <c r="I20"/>
  <c r="I19"/>
  <c r="I18"/>
  <c r="H16"/>
  <c r="H32"/>
  <c r="G16"/>
  <c r="G32"/>
  <c r="F16"/>
  <c r="F32"/>
  <c r="E16"/>
  <c r="E32"/>
  <c r="D16"/>
  <c r="D32"/>
  <c r="C16"/>
  <c r="C32"/>
  <c r="B16"/>
  <c r="B32"/>
  <c r="I15"/>
  <c r="I14"/>
  <c r="I13"/>
  <c r="I12"/>
  <c r="I11"/>
  <c r="I10"/>
  <c r="I9"/>
  <c r="I8"/>
  <c r="I7"/>
  <c r="I6"/>
  <c r="I5"/>
  <c r="I4"/>
  <c r="C32" i="15"/>
  <c r="C18"/>
  <c r="C18" i="14"/>
  <c r="C32" i="22"/>
  <c r="C18"/>
  <c r="I32" i="21"/>
  <c r="D32"/>
  <c r="C32"/>
  <c r="B32"/>
  <c r="D18"/>
  <c r="D34" s="1"/>
  <c r="C18"/>
  <c r="C34" s="1"/>
  <c r="B18"/>
  <c r="B34" s="1"/>
  <c r="E30" i="20"/>
  <c r="D30"/>
  <c r="C30"/>
  <c r="B30"/>
  <c r="F30" s="1"/>
  <c r="G21" i="17"/>
  <c r="E16" i="20"/>
  <c r="E32"/>
  <c r="D16"/>
  <c r="D32"/>
  <c r="C16"/>
  <c r="C32"/>
  <c r="B16"/>
  <c r="B32"/>
  <c r="F15"/>
  <c r="F14"/>
  <c r="F13"/>
  <c r="F12"/>
  <c r="F11"/>
  <c r="F10"/>
  <c r="F9"/>
  <c r="F8"/>
  <c r="F7"/>
  <c r="F6"/>
  <c r="F5"/>
  <c r="F4"/>
  <c r="G12" i="15"/>
  <c r="C32" i="17"/>
  <c r="C18"/>
  <c r="B18" i="11"/>
  <c r="G6" i="22"/>
  <c r="D6" i="1" s="1"/>
  <c r="B32" i="11"/>
  <c r="I16" i="28"/>
  <c r="I32"/>
  <c r="F16" i="20"/>
  <c r="J18" i="19" l="1"/>
  <c r="J34" s="1"/>
  <c r="L32" i="11"/>
  <c r="E34" i="19"/>
  <c r="K32"/>
  <c r="E34" i="30"/>
  <c r="G34"/>
  <c r="G17" i="17"/>
  <c r="D34"/>
  <c r="H34" i="19"/>
  <c r="K34"/>
  <c r="D34" i="15"/>
  <c r="J32" i="21"/>
  <c r="J34" s="1"/>
  <c r="I34" i="11"/>
  <c r="H34"/>
  <c r="D34" i="22"/>
  <c r="D34" i="16"/>
  <c r="H18" i="17"/>
  <c r="H32"/>
  <c r="F32"/>
  <c r="F18" i="32"/>
  <c r="B34" i="15"/>
  <c r="C34" i="14"/>
  <c r="C34" i="22"/>
  <c r="B34"/>
  <c r="B34" i="16"/>
  <c r="I34" i="19"/>
  <c r="B34" i="17"/>
  <c r="E29" i="16"/>
  <c r="E32" i="32"/>
  <c r="E17" i="16"/>
  <c r="G17" s="1"/>
  <c r="E18" i="32"/>
  <c r="G6"/>
  <c r="H6"/>
  <c r="H18" s="1"/>
  <c r="G21"/>
  <c r="H21"/>
  <c r="H32" s="1"/>
  <c r="H23" i="16"/>
  <c r="H32" s="1"/>
  <c r="F32"/>
  <c r="H17"/>
  <c r="F18"/>
  <c r="G23"/>
  <c r="H32" i="15"/>
  <c r="F32"/>
  <c r="H18"/>
  <c r="F18"/>
  <c r="D34" i="14"/>
  <c r="B34"/>
  <c r="H27"/>
  <c r="H32" s="1"/>
  <c r="F32"/>
  <c r="H17"/>
  <c r="H18" s="1"/>
  <c r="F18"/>
  <c r="H23" i="22"/>
  <c r="H32" s="1"/>
  <c r="F32"/>
  <c r="M32" i="11"/>
  <c r="H17" i="22"/>
  <c r="F18"/>
  <c r="M18" i="11"/>
  <c r="H18" i="16"/>
  <c r="F18" i="17"/>
  <c r="F34" s="1"/>
  <c r="L18" i="11"/>
  <c r="H18" i="22"/>
  <c r="I18" i="21"/>
  <c r="I34"/>
  <c r="F34" i="11"/>
  <c r="D34"/>
  <c r="B34"/>
  <c r="E18" i="22"/>
  <c r="G6" i="16"/>
  <c r="B6" i="1" s="1"/>
  <c r="G7" i="16"/>
  <c r="B7" i="1" s="1"/>
  <c r="G8" i="16"/>
  <c r="B8" i="1" s="1"/>
  <c r="G9" i="16"/>
  <c r="B9" i="1" s="1"/>
  <c r="G10" i="16"/>
  <c r="B10" i="1" s="1"/>
  <c r="G11" i="16"/>
  <c r="B11" i="1" s="1"/>
  <c r="G12" i="16"/>
  <c r="G13"/>
  <c r="B13" i="1" s="1"/>
  <c r="G14" i="16"/>
  <c r="B14" i="1" s="1"/>
  <c r="G15" i="16"/>
  <c r="B15" i="1" s="1"/>
  <c r="G16" i="16"/>
  <c r="B16" i="1" s="1"/>
  <c r="G21" i="16"/>
  <c r="B21" i="1" s="1"/>
  <c r="G22" i="16"/>
  <c r="B22" i="1" s="1"/>
  <c r="G24" i="16"/>
  <c r="B24" i="1" s="1"/>
  <c r="G25" i="16"/>
  <c r="B25" i="1" s="1"/>
  <c r="G26" i="16"/>
  <c r="B26" i="1" s="1"/>
  <c r="G27" i="16"/>
  <c r="B27" i="1" s="1"/>
  <c r="G28" i="16"/>
  <c r="B28" i="1" s="1"/>
  <c r="G29" i="16"/>
  <c r="B29" i="1" s="1"/>
  <c r="G30" i="16"/>
  <c r="B30" i="1" s="1"/>
  <c r="G31" i="16"/>
  <c r="B31" i="1" s="1"/>
  <c r="G7" i="22"/>
  <c r="D7" i="1" s="1"/>
  <c r="G8" i="22"/>
  <c r="D8" i="1" s="1"/>
  <c r="G9" i="22"/>
  <c r="D9" i="1" s="1"/>
  <c r="G10" i="22"/>
  <c r="D10" i="1" s="1"/>
  <c r="G11" i="22"/>
  <c r="D11" i="1" s="1"/>
  <c r="G12" i="22"/>
  <c r="D12" i="1" s="1"/>
  <c r="G13" i="22"/>
  <c r="D13" i="1" s="1"/>
  <c r="G14" i="22"/>
  <c r="D14" i="1" s="1"/>
  <c r="G15" i="22"/>
  <c r="D15" i="1" s="1"/>
  <c r="G16" i="22"/>
  <c r="D16" i="1" s="1"/>
  <c r="G17" i="22"/>
  <c r="D17" i="1" s="1"/>
  <c r="G21" i="22"/>
  <c r="D21" i="1" s="1"/>
  <c r="G22" i="22"/>
  <c r="D22" i="1" s="1"/>
  <c r="G24" i="22"/>
  <c r="D24" i="1" s="1"/>
  <c r="G25" i="22"/>
  <c r="D25" i="1" s="1"/>
  <c r="G26" i="22"/>
  <c r="D26" i="1" s="1"/>
  <c r="G27" i="22"/>
  <c r="D27" i="1" s="1"/>
  <c r="G28" i="22"/>
  <c r="D28" i="1" s="1"/>
  <c r="G29" i="22"/>
  <c r="D29" i="1" s="1"/>
  <c r="G30" i="22"/>
  <c r="D30" i="1" s="1"/>
  <c r="G31" i="22"/>
  <c r="D31" i="1" s="1"/>
  <c r="G6" i="14"/>
  <c r="E6" i="1" s="1"/>
  <c r="G7" i="14"/>
  <c r="E7" i="1" s="1"/>
  <c r="G8" i="14"/>
  <c r="E8" i="1" s="1"/>
  <c r="G9" i="14"/>
  <c r="E9" i="1" s="1"/>
  <c r="G10" i="14"/>
  <c r="E10" i="1" s="1"/>
  <c r="G11" i="14"/>
  <c r="E11" i="1" s="1"/>
  <c r="G12" i="14"/>
  <c r="E12" i="1" s="1"/>
  <c r="G13" i="14"/>
  <c r="E13" i="1" s="1"/>
  <c r="G14" i="14"/>
  <c r="E14" i="1" s="1"/>
  <c r="G15" i="14"/>
  <c r="E15" i="1" s="1"/>
  <c r="G16" i="14"/>
  <c r="E16" i="1" s="1"/>
  <c r="G17" i="14"/>
  <c r="E17" i="1" s="1"/>
  <c r="G21" i="14"/>
  <c r="E21" i="1" s="1"/>
  <c r="G22" i="14"/>
  <c r="E22" i="1" s="1"/>
  <c r="G23" i="14"/>
  <c r="E23" i="1" s="1"/>
  <c r="G24" i="14"/>
  <c r="E24" i="1" s="1"/>
  <c r="G25" i="14"/>
  <c r="E25" i="1" s="1"/>
  <c r="G26" i="14"/>
  <c r="E26" i="1" s="1"/>
  <c r="G27" i="14"/>
  <c r="E27" i="1" s="1"/>
  <c r="G28" i="14"/>
  <c r="E28" i="1" s="1"/>
  <c r="G30" i="14"/>
  <c r="E30" i="1" s="1"/>
  <c r="G31" i="14"/>
  <c r="E31" i="1" s="1"/>
  <c r="G6" i="15"/>
  <c r="F6" i="1" s="1"/>
  <c r="G7" i="15"/>
  <c r="F7" i="1" s="1"/>
  <c r="G8" i="15"/>
  <c r="F8" i="1" s="1"/>
  <c r="G9" i="15"/>
  <c r="F9" i="1" s="1"/>
  <c r="G10" i="15"/>
  <c r="F10" i="1" s="1"/>
  <c r="G11" i="15"/>
  <c r="F11" i="1" s="1"/>
  <c r="G13" i="15"/>
  <c r="F13" i="1" s="1"/>
  <c r="G14" i="15"/>
  <c r="F14" i="1" s="1"/>
  <c r="G15" i="15"/>
  <c r="F15" i="1" s="1"/>
  <c r="G17" i="15"/>
  <c r="F17" i="1" s="1"/>
  <c r="G21" i="15"/>
  <c r="F21" i="1" s="1"/>
  <c r="G22" i="15"/>
  <c r="F22" i="1" s="1"/>
  <c r="G23" i="15"/>
  <c r="F23" i="1" s="1"/>
  <c r="G24" i="15"/>
  <c r="F24" i="1" s="1"/>
  <c r="G25" i="15"/>
  <c r="F25" i="1" s="1"/>
  <c r="G26" i="15"/>
  <c r="F26" i="1" s="1"/>
  <c r="G27" i="15"/>
  <c r="F27" i="1" s="1"/>
  <c r="G28" i="15"/>
  <c r="F28" i="1" s="1"/>
  <c r="G30" i="15"/>
  <c r="F30" i="1" s="1"/>
  <c r="G31" i="15"/>
  <c r="F31" i="1" s="1"/>
  <c r="G22" i="17"/>
  <c r="G22" i="1" s="1"/>
  <c r="G23" i="17"/>
  <c r="G23" i="1" s="1"/>
  <c r="G24" i="17"/>
  <c r="G24" i="1" s="1"/>
  <c r="G25" i="17"/>
  <c r="G25" i="1" s="1"/>
  <c r="G26" i="17"/>
  <c r="G26" i="1" s="1"/>
  <c r="G27" i="17"/>
  <c r="G27" i="1" s="1"/>
  <c r="G28" i="17"/>
  <c r="G28" i="1" s="1"/>
  <c r="G29" i="17"/>
  <c r="G29" i="1" s="1"/>
  <c r="G30" i="17"/>
  <c r="G30" i="1" s="1"/>
  <c r="G31" i="17"/>
  <c r="G31" i="1" s="1"/>
  <c r="G7" i="17"/>
  <c r="G7" i="1" s="1"/>
  <c r="G8" i="17"/>
  <c r="G8" i="1" s="1"/>
  <c r="G9" i="17"/>
  <c r="G9" i="1" s="1"/>
  <c r="G10" i="17"/>
  <c r="G10" i="1" s="1"/>
  <c r="G11" i="17"/>
  <c r="G11" i="1" s="1"/>
  <c r="G12" i="17"/>
  <c r="G12" i="1" s="1"/>
  <c r="G13" i="17"/>
  <c r="G13" i="1" s="1"/>
  <c r="G14" i="17"/>
  <c r="G14" i="1" s="1"/>
  <c r="G15" i="17"/>
  <c r="G15" i="1" s="1"/>
  <c r="G16" i="17"/>
  <c r="G16" i="1" s="1"/>
  <c r="F32" i="20"/>
  <c r="E32" i="17"/>
  <c r="E32" i="16"/>
  <c r="G16" i="15"/>
  <c r="F16" i="1" s="1"/>
  <c r="E32" i="14"/>
  <c r="C34" i="17"/>
  <c r="E32" i="22"/>
  <c r="E34" s="1"/>
  <c r="G17" i="1"/>
  <c r="E18" i="17"/>
  <c r="C34" i="16"/>
  <c r="E18" i="14"/>
  <c r="E34" s="1"/>
  <c r="C34" i="15"/>
  <c r="E32"/>
  <c r="F12" i="1"/>
  <c r="E18" i="15"/>
  <c r="L34" i="11" l="1"/>
  <c r="H34" i="17"/>
  <c r="E34" i="15"/>
  <c r="M34" i="11"/>
  <c r="H34" i="16"/>
  <c r="H34" i="14"/>
  <c r="I18" i="1"/>
  <c r="H34" i="15"/>
  <c r="E34" i="32"/>
  <c r="G18" i="22"/>
  <c r="F34" i="15"/>
  <c r="G18" i="17"/>
  <c r="G18" i="14"/>
  <c r="G32" i="32"/>
  <c r="C21" i="1"/>
  <c r="C32" s="1"/>
  <c r="G18" i="32"/>
  <c r="C6" i="1"/>
  <c r="C18" s="1"/>
  <c r="H34" i="32"/>
  <c r="H34" i="22"/>
  <c r="E18" i="1"/>
  <c r="D18"/>
  <c r="H31"/>
  <c r="H30"/>
  <c r="H28"/>
  <c r="H27"/>
  <c r="H26"/>
  <c r="H25"/>
  <c r="H24"/>
  <c r="H22"/>
  <c r="H15"/>
  <c r="H14"/>
  <c r="H13"/>
  <c r="H11"/>
  <c r="H10"/>
  <c r="H9"/>
  <c r="H8"/>
  <c r="H7"/>
  <c r="G18" i="16"/>
  <c r="B12" i="1"/>
  <c r="H12" s="1"/>
  <c r="G6"/>
  <c r="G18" s="1"/>
  <c r="G21"/>
  <c r="G32" i="17"/>
  <c r="B23" i="1"/>
  <c r="B32" s="1"/>
  <c r="G32" i="16"/>
  <c r="H16" i="1"/>
  <c r="G18" i="15"/>
  <c r="F18" i="1"/>
  <c r="E29"/>
  <c r="E32" s="1"/>
  <c r="G32" i="14"/>
  <c r="D23" i="1"/>
  <c r="G32" i="22"/>
  <c r="F29" i="1"/>
  <c r="G32" i="15"/>
  <c r="B17" i="1"/>
  <c r="E18" i="16"/>
  <c r="E34" i="17"/>
  <c r="G34" i="22" l="1"/>
  <c r="I32" i="1"/>
  <c r="I34" s="1"/>
  <c r="G34" i="15"/>
  <c r="G34" i="32"/>
  <c r="G34" i="14"/>
  <c r="C34" i="1"/>
  <c r="E34"/>
  <c r="H6"/>
  <c r="H21"/>
  <c r="G32"/>
  <c r="G34" s="1"/>
  <c r="D32"/>
  <c r="D34" s="1"/>
  <c r="H23"/>
  <c r="F32"/>
  <c r="F34" s="1"/>
  <c r="H29"/>
  <c r="E34" i="16"/>
  <c r="G34"/>
  <c r="H17" i="1"/>
  <c r="B18"/>
  <c r="B34" s="1"/>
  <c r="G34" i="17"/>
  <c r="H18" i="1" l="1"/>
  <c r="H32"/>
  <c r="H34" l="1"/>
</calcChain>
</file>

<file path=xl/sharedStrings.xml><?xml version="1.0" encoding="utf-8"?>
<sst xmlns="http://schemas.openxmlformats.org/spreadsheetml/2006/main" count="573" uniqueCount="75">
  <si>
    <t>Kystmuseet</t>
  </si>
  <si>
    <t>Namdalsmuseet</t>
  </si>
  <si>
    <t>Driftsinntekter</t>
  </si>
  <si>
    <t>Billettinntekter</t>
  </si>
  <si>
    <t>Leieinntekter</t>
  </si>
  <si>
    <t>Andre inntekter</t>
  </si>
  <si>
    <t>Tilskudd stat</t>
  </si>
  <si>
    <t>Tilskudd fylket</t>
  </si>
  <si>
    <t>Tilskudd kommune</t>
  </si>
  <si>
    <t>Sum driftsinntekter</t>
  </si>
  <si>
    <t>Driftskostnader</t>
  </si>
  <si>
    <t>Varekjøp</t>
  </si>
  <si>
    <t>Honnorar</t>
  </si>
  <si>
    <t>Lønnskostnader</t>
  </si>
  <si>
    <t>Avskrivninger</t>
  </si>
  <si>
    <t>Drift lokale</t>
  </si>
  <si>
    <t xml:space="preserve">Vedlikehold </t>
  </si>
  <si>
    <t>Husleiekostnader</t>
  </si>
  <si>
    <t>Andre kostnader</t>
  </si>
  <si>
    <t>Skyss</t>
  </si>
  <si>
    <t>Rentekostnader</t>
  </si>
  <si>
    <t>Sum driftskostnader</t>
  </si>
  <si>
    <t>Spillum</t>
  </si>
  <si>
    <t>Driftsresultat</t>
  </si>
  <si>
    <t>Pensjon</t>
  </si>
  <si>
    <t>Inntekt fra museumsbutikk</t>
  </si>
  <si>
    <t>Inntekt fra museumskafe</t>
  </si>
  <si>
    <t>Inntekter fra andre varer og tjenester</t>
  </si>
  <si>
    <t>NAMDALSMUSEET</t>
  </si>
  <si>
    <t>Riksantikvaren/Miljøvern.dep.</t>
  </si>
  <si>
    <t>KYSTMUSEET</t>
  </si>
  <si>
    <t>Prosjekt</t>
  </si>
  <si>
    <t>Prosjekt Riksantikvaren</t>
  </si>
  <si>
    <t>Andre off. tilskudd</t>
  </si>
  <si>
    <t>Total sum</t>
  </si>
  <si>
    <t>Håndverk bygg</t>
  </si>
  <si>
    <t>Formidler kunst</t>
  </si>
  <si>
    <t>Samlingsforvalter</t>
  </si>
  <si>
    <t>IKT tekniske løsninge</t>
  </si>
  <si>
    <t>Interaktiv formidling</t>
  </si>
  <si>
    <t>Konservator kyst og  fisk</t>
  </si>
  <si>
    <t>Kulturminneår</t>
  </si>
  <si>
    <t>KONSOLIDERT ENHET</t>
  </si>
  <si>
    <t>Kjøpte tjenester</t>
  </si>
  <si>
    <t>SPILLUM DAMPSAG OG HØVLERI</t>
  </si>
  <si>
    <t>ADMINISTRASJON</t>
  </si>
  <si>
    <t>Sum</t>
  </si>
  <si>
    <t>SPILLUM</t>
  </si>
  <si>
    <t>GALLERI</t>
  </si>
  <si>
    <t>Sikringsmidler</t>
  </si>
  <si>
    <t>Regnskap</t>
  </si>
  <si>
    <t>Budsjett</t>
  </si>
  <si>
    <t>Totalregnskap</t>
  </si>
  <si>
    <t>Totalbudsjett</t>
  </si>
  <si>
    <t>Ordinær drift</t>
  </si>
  <si>
    <t>PROSJEKT</t>
  </si>
  <si>
    <t>Torgunn Kath.</t>
  </si>
  <si>
    <t>Sør-Gjæslingan</t>
  </si>
  <si>
    <t xml:space="preserve">Sum </t>
  </si>
  <si>
    <t>Forprosjekt Norveg</t>
  </si>
  <si>
    <t>Publikumsbygg</t>
  </si>
  <si>
    <t xml:space="preserve">Sikringsmidler   </t>
  </si>
  <si>
    <t>Inntekter fra andre varer og t.</t>
  </si>
  <si>
    <t xml:space="preserve">Sævikburet  </t>
  </si>
  <si>
    <t>Riksantikvaren</t>
  </si>
  <si>
    <t>FELLESKOSTNADER</t>
  </si>
  <si>
    <t>Felleskostnader</t>
  </si>
  <si>
    <t>Distriksarb.</t>
  </si>
  <si>
    <t>FELLESPROSJEKT</t>
  </si>
  <si>
    <t>Digital plattform</t>
  </si>
  <si>
    <t>DISTRIKSARBEIDERE</t>
  </si>
  <si>
    <t>Kunstmuseet</t>
  </si>
  <si>
    <t xml:space="preserve">KUNSTMUSEET NORD-TRØNDELAG </t>
  </si>
  <si>
    <t>Regnskap  1 kvartal 2014</t>
  </si>
  <si>
    <t>Regnskap  1 kvartal 2015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</si>
</sst>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0" xfId="0" applyNumberFormat="1" applyFill="1" applyBorder="1"/>
    <xf numFmtId="0" fontId="0" fillId="0" borderId="0" xfId="0" applyBorder="1"/>
    <xf numFmtId="0" fontId="1" fillId="0" borderId="0" xfId="0" applyFont="1" applyBorder="1"/>
    <xf numFmtId="3" fontId="1" fillId="0" borderId="0" xfId="0" applyNumberFormat="1" applyFont="1" applyBorder="1"/>
    <xf numFmtId="3" fontId="0" fillId="0" borderId="0" xfId="0" applyNumberFormat="1" applyBorder="1"/>
    <xf numFmtId="3" fontId="2" fillId="0" borderId="0" xfId="0" applyNumberFormat="1" applyFont="1" applyBorder="1"/>
    <xf numFmtId="3" fontId="2" fillId="0" borderId="0" xfId="0" applyNumberFormat="1" applyFont="1" applyFill="1" applyBorder="1"/>
    <xf numFmtId="3" fontId="1" fillId="0" borderId="1" xfId="0" applyNumberFormat="1" applyFont="1" applyBorder="1"/>
    <xf numFmtId="3" fontId="0" fillId="0" borderId="1" xfId="0" applyNumberFormat="1" applyBorder="1"/>
    <xf numFmtId="3" fontId="2" fillId="0" borderId="1" xfId="0" applyNumberFormat="1" applyFont="1" applyFill="1" applyBorder="1"/>
    <xf numFmtId="0" fontId="1" fillId="0" borderId="1" xfId="0" applyFont="1" applyBorder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1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4" fontId="1" fillId="0" borderId="0" xfId="0" applyNumberFormat="1" applyFont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A34" sqref="A34:XFD34"/>
    </sheetView>
  </sheetViews>
  <sheetFormatPr baseColWidth="10" defaultRowHeight="12.75"/>
  <cols>
    <col min="1" max="1" width="25.7109375" style="2" customWidth="1"/>
    <col min="2" max="2" width="14.28515625" style="2" customWidth="1"/>
    <col min="3" max="4" width="12.85546875" style="2" customWidth="1"/>
    <col min="5" max="5" width="14.5703125" style="2" customWidth="1"/>
    <col min="6" max="7" width="13.140625" style="2" customWidth="1"/>
    <col min="8" max="8" width="12.85546875" style="2" customWidth="1"/>
    <col min="9" max="16384" width="11.42578125" style="2"/>
  </cols>
  <sheetData>
    <row r="1" spans="1:9">
      <c r="A1" s="3" t="s">
        <v>45</v>
      </c>
    </row>
    <row r="2" spans="1:9">
      <c r="A2" s="2" t="s">
        <v>31</v>
      </c>
      <c r="B2" s="2" t="s">
        <v>38</v>
      </c>
      <c r="C2" s="2" t="s">
        <v>39</v>
      </c>
      <c r="D2" s="2" t="s">
        <v>41</v>
      </c>
      <c r="E2" s="2" t="s">
        <v>40</v>
      </c>
      <c r="F2" s="2" t="s">
        <v>35</v>
      </c>
      <c r="G2" s="2" t="s">
        <v>36</v>
      </c>
      <c r="H2" s="2" t="s">
        <v>37</v>
      </c>
      <c r="I2" s="2" t="s">
        <v>34</v>
      </c>
    </row>
    <row r="4" spans="1:9">
      <c r="A4" s="5" t="s">
        <v>3</v>
      </c>
      <c r="B4" s="4"/>
      <c r="C4" s="4"/>
      <c r="D4" s="4"/>
      <c r="I4" s="5">
        <f>SUM(B4:H4)</f>
        <v>0</v>
      </c>
    </row>
    <row r="5" spans="1:9">
      <c r="A5" s="5" t="s">
        <v>25</v>
      </c>
      <c r="B5" s="5"/>
      <c r="C5" s="5"/>
      <c r="D5" s="5"/>
      <c r="I5" s="5">
        <f t="shared" ref="I5:I16" si="0">SUM(B5:H5)</f>
        <v>0</v>
      </c>
    </row>
    <row r="6" spans="1:9">
      <c r="A6" s="5" t="s">
        <v>26</v>
      </c>
      <c r="B6" s="5"/>
      <c r="C6" s="5"/>
      <c r="D6" s="5"/>
      <c r="I6" s="5">
        <f t="shared" si="0"/>
        <v>0</v>
      </c>
    </row>
    <row r="7" spans="1:9">
      <c r="A7" s="5" t="s">
        <v>27</v>
      </c>
      <c r="B7" s="5"/>
      <c r="C7" s="5"/>
      <c r="D7" s="5"/>
      <c r="I7" s="5">
        <f t="shared" si="0"/>
        <v>0</v>
      </c>
    </row>
    <row r="8" spans="1:9">
      <c r="A8" s="5" t="s">
        <v>4</v>
      </c>
      <c r="B8" s="5"/>
      <c r="C8" s="5"/>
      <c r="D8" s="5"/>
      <c r="I8" s="5">
        <f t="shared" si="0"/>
        <v>0</v>
      </c>
    </row>
    <row r="9" spans="1:9">
      <c r="A9" s="5" t="s">
        <v>5</v>
      </c>
      <c r="B9" s="5"/>
      <c r="C9" s="5"/>
      <c r="D9" s="5"/>
      <c r="I9" s="5">
        <f>SUM(B9:H9)</f>
        <v>0</v>
      </c>
    </row>
    <row r="10" spans="1:9">
      <c r="A10" s="5" t="s">
        <v>6</v>
      </c>
      <c r="B10" s="5"/>
      <c r="C10" s="5"/>
      <c r="D10" s="5"/>
      <c r="I10" s="5">
        <f>SUM(B10:H10)</f>
        <v>0</v>
      </c>
    </row>
    <row r="11" spans="1:9">
      <c r="A11" s="5" t="s">
        <v>7</v>
      </c>
      <c r="I11" s="5">
        <f t="shared" si="0"/>
        <v>0</v>
      </c>
    </row>
    <row r="12" spans="1:9">
      <c r="A12" s="5" t="s">
        <v>8</v>
      </c>
      <c r="B12" s="5"/>
      <c r="C12" s="5"/>
      <c r="D12" s="5"/>
      <c r="I12" s="5">
        <f t="shared" si="0"/>
        <v>0</v>
      </c>
    </row>
    <row r="13" spans="1:9">
      <c r="A13" s="5" t="s">
        <v>29</v>
      </c>
      <c r="B13" s="5"/>
      <c r="C13" s="5"/>
      <c r="D13" s="5"/>
      <c r="I13" s="5">
        <f t="shared" si="0"/>
        <v>0</v>
      </c>
    </row>
    <row r="14" spans="1:9">
      <c r="A14" s="5" t="s">
        <v>32</v>
      </c>
      <c r="B14" s="5"/>
      <c r="C14" s="5"/>
      <c r="D14" s="5"/>
      <c r="I14" s="5">
        <f t="shared" si="0"/>
        <v>0</v>
      </c>
    </row>
    <row r="15" spans="1:9">
      <c r="A15" s="5" t="s">
        <v>33</v>
      </c>
      <c r="B15" s="5"/>
      <c r="C15" s="5"/>
      <c r="D15" s="5"/>
      <c r="F15" s="1"/>
      <c r="G15" s="1"/>
      <c r="H15" s="1"/>
      <c r="I15" s="5">
        <f t="shared" si="0"/>
        <v>0</v>
      </c>
    </row>
    <row r="16" spans="1:9" ht="13.5" thickBot="1">
      <c r="A16" s="8" t="s">
        <v>9</v>
      </c>
      <c r="B16" s="11">
        <f>SUM(B5:B15)</f>
        <v>0</v>
      </c>
      <c r="C16" s="8">
        <f>SUM(C4:C15)</f>
        <v>0</v>
      </c>
      <c r="D16" s="8">
        <f>SUM(D4:D15)</f>
        <v>0</v>
      </c>
      <c r="E16" s="11">
        <f>SUM(E5:E15)</f>
        <v>0</v>
      </c>
      <c r="F16" s="11">
        <f>SUM(F5:F15)</f>
        <v>0</v>
      </c>
      <c r="G16" s="11">
        <f>SUM(G5:G15)</f>
        <v>0</v>
      </c>
      <c r="H16" s="11">
        <f>SUM(H5:H15)</f>
        <v>0</v>
      </c>
      <c r="I16" s="8">
        <f t="shared" si="0"/>
        <v>0</v>
      </c>
    </row>
    <row r="17" spans="1:9" ht="13.5" thickTop="1">
      <c r="A17" s="5"/>
      <c r="B17" s="5"/>
      <c r="C17" s="5"/>
      <c r="D17" s="5"/>
      <c r="I17" s="5"/>
    </row>
    <row r="18" spans="1:9">
      <c r="A18" s="4" t="s">
        <v>10</v>
      </c>
      <c r="B18" s="4"/>
      <c r="C18" s="4"/>
      <c r="D18" s="4"/>
      <c r="I18" s="5">
        <f t="shared" ref="I18:I30" si="1">SUM(B18:H18)</f>
        <v>0</v>
      </c>
    </row>
    <row r="19" spans="1:9">
      <c r="A19" s="5" t="s">
        <v>11</v>
      </c>
      <c r="B19" s="5"/>
      <c r="C19" s="5"/>
      <c r="D19" s="5"/>
      <c r="I19" s="5">
        <f t="shared" si="1"/>
        <v>0</v>
      </c>
    </row>
    <row r="20" spans="1:9">
      <c r="A20" s="6" t="s">
        <v>12</v>
      </c>
      <c r="B20" s="6"/>
      <c r="C20" s="6"/>
      <c r="D20" s="6"/>
      <c r="I20" s="5">
        <f t="shared" si="1"/>
        <v>0</v>
      </c>
    </row>
    <row r="21" spans="1:9">
      <c r="A21" s="5" t="s">
        <v>13</v>
      </c>
      <c r="B21" s="5"/>
      <c r="C21" s="5"/>
      <c r="D21" s="5"/>
      <c r="I21" s="5">
        <f t="shared" si="1"/>
        <v>0</v>
      </c>
    </row>
    <row r="22" spans="1:9">
      <c r="A22" s="5" t="s">
        <v>24</v>
      </c>
      <c r="B22" s="5"/>
      <c r="C22" s="5"/>
      <c r="D22" s="5"/>
      <c r="I22" s="5">
        <f t="shared" si="1"/>
        <v>0</v>
      </c>
    </row>
    <row r="23" spans="1:9">
      <c r="A23" s="6" t="s">
        <v>14</v>
      </c>
      <c r="B23" s="6"/>
      <c r="C23" s="6"/>
      <c r="D23" s="6"/>
      <c r="I23" s="5">
        <f t="shared" si="1"/>
        <v>0</v>
      </c>
    </row>
    <row r="24" spans="1:9">
      <c r="A24" s="5" t="s">
        <v>15</v>
      </c>
      <c r="B24" s="5"/>
      <c r="C24" s="5"/>
      <c r="D24" s="5"/>
      <c r="I24" s="5">
        <f t="shared" si="1"/>
        <v>0</v>
      </c>
    </row>
    <row r="25" spans="1:9">
      <c r="A25" s="6" t="s">
        <v>16</v>
      </c>
      <c r="B25" s="6"/>
      <c r="C25" s="6"/>
      <c r="D25" s="6"/>
      <c r="I25" s="5">
        <f t="shared" si="1"/>
        <v>0</v>
      </c>
    </row>
    <row r="26" spans="1:9">
      <c r="A26" s="5" t="s">
        <v>17</v>
      </c>
      <c r="B26" s="5"/>
      <c r="C26" s="5"/>
      <c r="D26" s="5"/>
      <c r="I26" s="5">
        <f t="shared" si="1"/>
        <v>0</v>
      </c>
    </row>
    <row r="27" spans="1:9">
      <c r="A27" s="6" t="s">
        <v>18</v>
      </c>
      <c r="B27" s="6"/>
      <c r="C27" s="6"/>
      <c r="D27" s="6"/>
      <c r="I27" s="5">
        <f t="shared" si="1"/>
        <v>0</v>
      </c>
    </row>
    <row r="28" spans="1:9">
      <c r="A28" s="5" t="s">
        <v>19</v>
      </c>
      <c r="B28" s="5"/>
      <c r="C28" s="5"/>
      <c r="D28" s="5"/>
      <c r="I28" s="5">
        <f t="shared" si="1"/>
        <v>0</v>
      </c>
    </row>
    <row r="29" spans="1:9">
      <c r="A29" s="5" t="s">
        <v>20</v>
      </c>
      <c r="B29" s="5"/>
      <c r="C29" s="5"/>
      <c r="D29" s="5"/>
      <c r="I29" s="5">
        <f t="shared" si="1"/>
        <v>0</v>
      </c>
    </row>
    <row r="30" spans="1:9" ht="13.5" thickBot="1">
      <c r="A30" s="8" t="s">
        <v>21</v>
      </c>
      <c r="B30" s="11">
        <f t="shared" ref="B30:H30" si="2">SUM(B19:B29)</f>
        <v>0</v>
      </c>
      <c r="C30" s="8">
        <f t="shared" si="2"/>
        <v>0</v>
      </c>
      <c r="D30" s="8">
        <f>SUM(D19:D29)</f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  <c r="H30" s="11">
        <f t="shared" si="2"/>
        <v>0</v>
      </c>
      <c r="I30" s="8">
        <f t="shared" si="1"/>
        <v>0</v>
      </c>
    </row>
    <row r="31" spans="1:9" ht="13.5" thickTop="1">
      <c r="A31" s="4"/>
      <c r="B31" s="3"/>
      <c r="C31" s="4"/>
      <c r="D31" s="4"/>
      <c r="E31" s="3"/>
      <c r="F31" s="3"/>
      <c r="G31" s="3"/>
      <c r="H31" s="3"/>
      <c r="I31" s="4"/>
    </row>
    <row r="32" spans="1:9">
      <c r="A32" s="7" t="s">
        <v>23</v>
      </c>
      <c r="B32" s="7">
        <f>B16-B30</f>
        <v>0</v>
      </c>
      <c r="C32" s="7">
        <f t="shared" ref="C32:I32" si="3">C16-C30</f>
        <v>0</v>
      </c>
      <c r="D32" s="7">
        <f t="shared" si="3"/>
        <v>0</v>
      </c>
      <c r="E32" s="7">
        <f t="shared" si="3"/>
        <v>0</v>
      </c>
      <c r="F32" s="7">
        <f t="shared" si="3"/>
        <v>0</v>
      </c>
      <c r="G32" s="7">
        <f t="shared" si="3"/>
        <v>0</v>
      </c>
      <c r="H32" s="7">
        <f t="shared" si="3"/>
        <v>0</v>
      </c>
      <c r="I32" s="7">
        <f t="shared" si="3"/>
        <v>0</v>
      </c>
    </row>
    <row r="33" spans="9:9">
      <c r="I33" s="5"/>
    </row>
  </sheetData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C30" sqref="C30"/>
    </sheetView>
  </sheetViews>
  <sheetFormatPr baseColWidth="10" defaultRowHeight="12.75"/>
  <cols>
    <col min="1" max="1" width="32.7109375" customWidth="1"/>
    <col min="2" max="2" width="14" customWidth="1"/>
    <col min="3" max="4" width="15.85546875" customWidth="1"/>
    <col min="5" max="6" width="13.140625" customWidth="1"/>
    <col min="7" max="7" width="14.5703125" customWidth="1"/>
  </cols>
  <sheetData>
    <row r="1" spans="1:8">
      <c r="A1" s="3" t="s">
        <v>44</v>
      </c>
      <c r="B1" s="3"/>
      <c r="C1" s="3"/>
      <c r="D1" s="3"/>
      <c r="E1" s="2"/>
      <c r="F1" s="2"/>
      <c r="G1" s="2"/>
    </row>
    <row r="2" spans="1:8">
      <c r="B2" s="20" t="s">
        <v>50</v>
      </c>
      <c r="C2" s="12" t="s">
        <v>50</v>
      </c>
      <c r="D2" s="12" t="s">
        <v>51</v>
      </c>
      <c r="E2" s="13" t="s">
        <v>50</v>
      </c>
      <c r="F2" s="13" t="s">
        <v>51</v>
      </c>
      <c r="G2" s="13" t="s">
        <v>46</v>
      </c>
      <c r="H2" s="18" t="s">
        <v>46</v>
      </c>
    </row>
    <row r="3" spans="1:8">
      <c r="A3" s="3" t="s">
        <v>74</v>
      </c>
      <c r="B3" s="21"/>
      <c r="C3" s="19" t="s">
        <v>54</v>
      </c>
      <c r="D3" s="19" t="s">
        <v>54</v>
      </c>
      <c r="E3" s="19" t="s">
        <v>31</v>
      </c>
      <c r="F3" s="19" t="s">
        <v>31</v>
      </c>
      <c r="G3" s="17" t="s">
        <v>50</v>
      </c>
      <c r="H3" s="17" t="s">
        <v>51</v>
      </c>
    </row>
    <row r="4" spans="1:8">
      <c r="A4" s="3"/>
      <c r="B4" s="21">
        <v>41729</v>
      </c>
      <c r="C4" s="23">
        <v>42094</v>
      </c>
      <c r="D4" s="23">
        <v>42094</v>
      </c>
      <c r="E4" s="15"/>
      <c r="F4" s="15"/>
      <c r="H4" s="2"/>
    </row>
    <row r="5" spans="1:8">
      <c r="A5" s="4" t="s">
        <v>2</v>
      </c>
      <c r="B5" s="4"/>
      <c r="H5" s="2"/>
    </row>
    <row r="6" spans="1:8">
      <c r="A6" s="5" t="s">
        <v>3</v>
      </c>
      <c r="B6" s="5">
        <v>11801</v>
      </c>
      <c r="C6" s="5">
        <v>139</v>
      </c>
      <c r="D6" s="5">
        <v>25000</v>
      </c>
      <c r="E6" s="5">
        <f>'P Spillum'!J6</f>
        <v>0</v>
      </c>
      <c r="F6" s="5">
        <f>'P Spillum'!K6</f>
        <v>0</v>
      </c>
      <c r="G6" s="5">
        <f>SUM(C6+E6)</f>
        <v>139</v>
      </c>
      <c r="H6" s="5">
        <f>D6+F6</f>
        <v>25000</v>
      </c>
    </row>
    <row r="7" spans="1:8">
      <c r="A7" s="5" t="s">
        <v>25</v>
      </c>
      <c r="B7" s="5">
        <v>240</v>
      </c>
      <c r="C7" s="5">
        <v>200</v>
      </c>
      <c r="D7" s="5">
        <v>2500</v>
      </c>
      <c r="E7" s="5">
        <f>'P Spillum'!J7</f>
        <v>0</v>
      </c>
      <c r="F7" s="5">
        <f>'P Spillum'!K7</f>
        <v>0</v>
      </c>
      <c r="G7" s="5">
        <f t="shared" ref="G7:G17" si="0">SUM(C7+E7)</f>
        <v>200</v>
      </c>
      <c r="H7" s="5">
        <f t="shared" ref="H7:H17" si="1">D7+F7</f>
        <v>2500</v>
      </c>
    </row>
    <row r="8" spans="1:8">
      <c r="A8" s="5" t="s">
        <v>26</v>
      </c>
      <c r="B8" s="5"/>
      <c r="C8" s="5"/>
      <c r="D8" s="5"/>
      <c r="E8" s="5">
        <f>'P Spillum'!J8</f>
        <v>0</v>
      </c>
      <c r="F8" s="5">
        <f>'P Spillum'!K8</f>
        <v>0</v>
      </c>
      <c r="G8" s="5">
        <f t="shared" si="0"/>
        <v>0</v>
      </c>
      <c r="H8" s="5">
        <f t="shared" si="1"/>
        <v>0</v>
      </c>
    </row>
    <row r="9" spans="1:8">
      <c r="A9" s="5" t="s">
        <v>27</v>
      </c>
      <c r="B9" s="5">
        <v>217675</v>
      </c>
      <c r="C9" s="5">
        <v>291051</v>
      </c>
      <c r="D9" s="5">
        <v>300000</v>
      </c>
      <c r="E9" s="5">
        <f>'P Spillum'!J9</f>
        <v>0</v>
      </c>
      <c r="F9" s="5">
        <f>'P Spillum'!K9</f>
        <v>0</v>
      </c>
      <c r="G9" s="5">
        <f t="shared" si="0"/>
        <v>291051</v>
      </c>
      <c r="H9" s="5">
        <f t="shared" si="1"/>
        <v>300000</v>
      </c>
    </row>
    <row r="10" spans="1:8">
      <c r="A10" s="5" t="s">
        <v>4</v>
      </c>
      <c r="B10" s="5">
        <v>-2000</v>
      </c>
      <c r="C10" s="5">
        <v>2800</v>
      </c>
      <c r="D10" s="5">
        <v>40000</v>
      </c>
      <c r="E10" s="5">
        <f>'P Spillum'!J10</f>
        <v>0</v>
      </c>
      <c r="F10" s="5">
        <f>'P Spillum'!K10</f>
        <v>0</v>
      </c>
      <c r="G10" s="5">
        <f t="shared" si="0"/>
        <v>2800</v>
      </c>
      <c r="H10" s="5">
        <f t="shared" si="1"/>
        <v>40000</v>
      </c>
    </row>
    <row r="11" spans="1:8">
      <c r="A11" s="5" t="s">
        <v>5</v>
      </c>
      <c r="B11" s="5">
        <v>1510</v>
      </c>
      <c r="C11" s="5"/>
      <c r="D11" s="5">
        <v>25000</v>
      </c>
      <c r="E11" s="5">
        <f>'P Spillum'!J11</f>
        <v>0</v>
      </c>
      <c r="F11" s="5">
        <f>'P Spillum'!K11</f>
        <v>0</v>
      </c>
      <c r="G11" s="5">
        <f t="shared" si="0"/>
        <v>0</v>
      </c>
      <c r="H11" s="5">
        <f t="shared" si="1"/>
        <v>25000</v>
      </c>
    </row>
    <row r="12" spans="1:8">
      <c r="A12" s="5" t="s">
        <v>6</v>
      </c>
      <c r="B12" s="5">
        <v>279450</v>
      </c>
      <c r="C12" s="5">
        <v>285875</v>
      </c>
      <c r="D12" s="5">
        <v>285875</v>
      </c>
      <c r="E12" s="5">
        <f>'P Spillum'!J12</f>
        <v>0</v>
      </c>
      <c r="F12" s="5">
        <f>'P Spillum'!K12</f>
        <v>0</v>
      </c>
      <c r="G12" s="5">
        <f t="shared" si="0"/>
        <v>285875</v>
      </c>
      <c r="H12" s="5">
        <f t="shared" si="1"/>
        <v>285875</v>
      </c>
    </row>
    <row r="13" spans="1:8">
      <c r="A13" s="5" t="s">
        <v>7</v>
      </c>
      <c r="B13" s="5">
        <v>119375</v>
      </c>
      <c r="C13" s="5">
        <v>121250</v>
      </c>
      <c r="D13" s="5">
        <v>121250</v>
      </c>
      <c r="E13" s="5">
        <f>'P Spillum'!J13</f>
        <v>0</v>
      </c>
      <c r="F13" s="5">
        <f>'P Spillum'!K13</f>
        <v>0</v>
      </c>
      <c r="G13" s="5">
        <f t="shared" si="0"/>
        <v>121250</v>
      </c>
      <c r="H13" s="5">
        <f t="shared" si="1"/>
        <v>121250</v>
      </c>
    </row>
    <row r="14" spans="1:8">
      <c r="A14" s="5" t="s">
        <v>8</v>
      </c>
      <c r="B14" s="5">
        <v>85000</v>
      </c>
      <c r="C14" s="5">
        <v>85000</v>
      </c>
      <c r="D14" s="5">
        <v>85000</v>
      </c>
      <c r="E14" s="5">
        <f>'P Spillum'!J14</f>
        <v>0</v>
      </c>
      <c r="F14" s="5">
        <f>'P Spillum'!K14</f>
        <v>0</v>
      </c>
      <c r="G14" s="5">
        <f t="shared" si="0"/>
        <v>85000</v>
      </c>
      <c r="H14" s="5">
        <f t="shared" si="1"/>
        <v>85000</v>
      </c>
    </row>
    <row r="15" spans="1:8">
      <c r="A15" s="5" t="s">
        <v>29</v>
      </c>
      <c r="B15" s="5">
        <v>551455</v>
      </c>
      <c r="C15" s="5">
        <v>683750</v>
      </c>
      <c r="D15" s="5">
        <v>683750</v>
      </c>
      <c r="E15" s="5">
        <f>'P Spillum'!J15</f>
        <v>0</v>
      </c>
      <c r="F15" s="5">
        <f>'P Spillum'!K15</f>
        <v>0</v>
      </c>
      <c r="G15" s="5">
        <f t="shared" si="0"/>
        <v>683750</v>
      </c>
      <c r="H15" s="5">
        <f t="shared" si="1"/>
        <v>683750</v>
      </c>
    </row>
    <row r="16" spans="1:8">
      <c r="A16" s="5" t="s">
        <v>32</v>
      </c>
      <c r="B16" s="5"/>
      <c r="C16" s="5"/>
      <c r="D16" s="5"/>
      <c r="E16" s="5">
        <f>'P Spillum'!J16</f>
        <v>345394</v>
      </c>
      <c r="F16" s="5">
        <f>'P Spillum'!K16</f>
        <v>950000</v>
      </c>
      <c r="G16" s="5">
        <f t="shared" si="0"/>
        <v>345394</v>
      </c>
      <c r="H16" s="5">
        <f t="shared" si="1"/>
        <v>950000</v>
      </c>
    </row>
    <row r="17" spans="1:8">
      <c r="A17" s="5" t="s">
        <v>33</v>
      </c>
      <c r="B17" s="5">
        <v>30336</v>
      </c>
      <c r="C17" s="5"/>
      <c r="D17" s="5">
        <v>0</v>
      </c>
      <c r="E17" s="5">
        <f>'P Spillum'!J17</f>
        <v>0</v>
      </c>
      <c r="F17" s="5">
        <f>'P Spillum'!K17</f>
        <v>0</v>
      </c>
      <c r="G17" s="5">
        <f t="shared" si="0"/>
        <v>0</v>
      </c>
      <c r="H17" s="5">
        <f t="shared" si="1"/>
        <v>0</v>
      </c>
    </row>
    <row r="18" spans="1:8" ht="13.5" thickBot="1">
      <c r="A18" s="8" t="s">
        <v>9</v>
      </c>
      <c r="B18" s="8">
        <f t="shared" ref="B18:H18" si="2">SUM(B6:B17)</f>
        <v>1294842</v>
      </c>
      <c r="C18" s="8">
        <f t="shared" si="2"/>
        <v>1470065</v>
      </c>
      <c r="D18" s="8">
        <f t="shared" si="2"/>
        <v>1568375</v>
      </c>
      <c r="E18" s="8">
        <f t="shared" si="2"/>
        <v>345394</v>
      </c>
      <c r="F18" s="8">
        <f t="shared" si="2"/>
        <v>950000</v>
      </c>
      <c r="G18" s="8">
        <f t="shared" si="2"/>
        <v>1815459</v>
      </c>
      <c r="H18" s="9">
        <f t="shared" si="2"/>
        <v>2518375</v>
      </c>
    </row>
    <row r="19" spans="1:8" ht="13.5" thickTop="1">
      <c r="A19" s="5"/>
      <c r="B19" s="5"/>
      <c r="C19" s="5"/>
      <c r="D19" s="5"/>
      <c r="E19" s="5"/>
      <c r="F19" s="5"/>
      <c r="G19" s="5"/>
      <c r="H19" s="5"/>
    </row>
    <row r="20" spans="1:8">
      <c r="A20" s="4" t="s">
        <v>10</v>
      </c>
      <c r="B20" s="4"/>
      <c r="C20" s="4"/>
      <c r="D20" s="4"/>
      <c r="E20" s="5"/>
      <c r="F20" s="5"/>
      <c r="G20" s="5"/>
      <c r="H20" s="5"/>
    </row>
    <row r="21" spans="1:8">
      <c r="A21" s="5" t="s">
        <v>11</v>
      </c>
      <c r="B21" s="5">
        <v>3784</v>
      </c>
      <c r="C21" s="5">
        <v>129612</v>
      </c>
      <c r="D21" s="5">
        <v>87500</v>
      </c>
      <c r="E21" s="5">
        <f>'P Spillum'!J21</f>
        <v>0</v>
      </c>
      <c r="F21" s="5">
        <f>'P Spillum'!K21</f>
        <v>0</v>
      </c>
      <c r="G21" s="5">
        <f t="shared" ref="G21:G31" si="3">SUM(C21+E21)</f>
        <v>129612</v>
      </c>
      <c r="H21" s="5">
        <f t="shared" ref="H21:H31" si="4">D21+F21</f>
        <v>87500</v>
      </c>
    </row>
    <row r="22" spans="1:8">
      <c r="A22" s="6" t="s">
        <v>43</v>
      </c>
      <c r="B22" s="6"/>
      <c r="C22" s="6"/>
      <c r="D22" s="6">
        <v>5000</v>
      </c>
      <c r="E22" s="5">
        <f>'P Spillum'!J22</f>
        <v>0</v>
      </c>
      <c r="F22" s="5">
        <f>'P Spillum'!K22</f>
        <v>0</v>
      </c>
      <c r="G22" s="5">
        <f t="shared" si="3"/>
        <v>0</v>
      </c>
      <c r="H22" s="5">
        <f t="shared" si="4"/>
        <v>5000</v>
      </c>
    </row>
    <row r="23" spans="1:8">
      <c r="A23" s="5" t="s">
        <v>13</v>
      </c>
      <c r="B23" s="5">
        <v>1132331</v>
      </c>
      <c r="C23" s="5">
        <v>982071</v>
      </c>
      <c r="D23" s="5">
        <v>962500</v>
      </c>
      <c r="E23" s="5">
        <f>'P Spillum'!J23</f>
        <v>0</v>
      </c>
      <c r="F23" s="5">
        <f>'P Spillum'!K23</f>
        <v>0</v>
      </c>
      <c r="G23" s="5">
        <f t="shared" si="3"/>
        <v>982071</v>
      </c>
      <c r="H23" s="5">
        <f t="shared" si="4"/>
        <v>962500</v>
      </c>
    </row>
    <row r="24" spans="1:8">
      <c r="A24" s="5" t="s">
        <v>24</v>
      </c>
      <c r="B24" s="5">
        <v>122699</v>
      </c>
      <c r="C24" s="5">
        <v>81391</v>
      </c>
      <c r="D24" s="5">
        <v>150000</v>
      </c>
      <c r="E24" s="5">
        <f>'P Spillum'!J24</f>
        <v>0</v>
      </c>
      <c r="F24" s="5">
        <f>'P Spillum'!K24</f>
        <v>0</v>
      </c>
      <c r="G24" s="5">
        <f t="shared" si="3"/>
        <v>81391</v>
      </c>
      <c r="H24" s="5">
        <f t="shared" si="4"/>
        <v>150000</v>
      </c>
    </row>
    <row r="25" spans="1:8">
      <c r="A25" s="6" t="s">
        <v>14</v>
      </c>
      <c r="B25" s="6"/>
      <c r="C25" s="6"/>
      <c r="D25" s="6">
        <v>6500</v>
      </c>
      <c r="E25" s="5">
        <f>'P Spillum'!J25</f>
        <v>0</v>
      </c>
      <c r="F25" s="5">
        <f>'P Spillum'!K25</f>
        <v>0</v>
      </c>
      <c r="G25" s="5">
        <f t="shared" si="3"/>
        <v>0</v>
      </c>
      <c r="H25" s="5">
        <f t="shared" si="4"/>
        <v>6500</v>
      </c>
    </row>
    <row r="26" spans="1:8">
      <c r="A26" s="5" t="s">
        <v>15</v>
      </c>
      <c r="B26" s="5">
        <v>35627</v>
      </c>
      <c r="C26" s="5">
        <v>67289</v>
      </c>
      <c r="D26" s="5">
        <v>43750</v>
      </c>
      <c r="E26" s="5">
        <f>'P Spillum'!J26</f>
        <v>0</v>
      </c>
      <c r="F26" s="5">
        <f>'P Spillum'!K26</f>
        <v>0</v>
      </c>
      <c r="G26" s="5">
        <f t="shared" si="3"/>
        <v>67289</v>
      </c>
      <c r="H26" s="5">
        <f t="shared" si="4"/>
        <v>43750</v>
      </c>
    </row>
    <row r="27" spans="1:8">
      <c r="A27" s="6" t="s">
        <v>16</v>
      </c>
      <c r="B27" s="6">
        <v>62000</v>
      </c>
      <c r="C27" s="6">
        <v>158640</v>
      </c>
      <c r="D27" s="6">
        <v>52500</v>
      </c>
      <c r="E27" s="5">
        <f>'P Spillum'!J27</f>
        <v>345394</v>
      </c>
      <c r="F27" s="5">
        <f>'P Spillum'!K27</f>
        <v>950000</v>
      </c>
      <c r="G27" s="5">
        <f t="shared" si="3"/>
        <v>504034</v>
      </c>
      <c r="H27" s="5">
        <f t="shared" si="4"/>
        <v>1002500</v>
      </c>
    </row>
    <row r="28" spans="1:8">
      <c r="A28" s="5" t="s">
        <v>17</v>
      </c>
      <c r="B28" s="5"/>
      <c r="C28" s="5"/>
      <c r="D28" s="5"/>
      <c r="E28" s="5">
        <f>'P Spillum'!J28</f>
        <v>0</v>
      </c>
      <c r="F28" s="5">
        <f>'P Spillum'!K28</f>
        <v>0</v>
      </c>
      <c r="G28" s="5">
        <f t="shared" si="3"/>
        <v>0</v>
      </c>
      <c r="H28" s="5">
        <f t="shared" si="4"/>
        <v>0</v>
      </c>
    </row>
    <row r="29" spans="1:8">
      <c r="A29" s="6" t="s">
        <v>18</v>
      </c>
      <c r="B29" s="6">
        <v>232882</v>
      </c>
      <c r="C29" s="6">
        <v>122744</v>
      </c>
      <c r="D29" s="6">
        <v>239375</v>
      </c>
      <c r="E29" s="5">
        <f>'P Spillum'!J29</f>
        <v>0</v>
      </c>
      <c r="F29" s="5">
        <f>'P Spillum'!K29</f>
        <v>0</v>
      </c>
      <c r="G29" s="5">
        <f t="shared" si="3"/>
        <v>122744</v>
      </c>
      <c r="H29" s="5">
        <f t="shared" si="4"/>
        <v>239375</v>
      </c>
    </row>
    <row r="30" spans="1:8">
      <c r="A30" s="5" t="s">
        <v>19</v>
      </c>
      <c r="B30" s="5">
        <v>17875</v>
      </c>
      <c r="C30" s="5">
        <v>16937</v>
      </c>
      <c r="D30" s="5">
        <v>21250</v>
      </c>
      <c r="E30" s="5">
        <f>'P Spillum'!J30</f>
        <v>0</v>
      </c>
      <c r="F30" s="5">
        <f>'P Spillum'!K30</f>
        <v>0</v>
      </c>
      <c r="G30" s="5">
        <f t="shared" si="3"/>
        <v>16937</v>
      </c>
      <c r="H30" s="5">
        <f t="shared" si="4"/>
        <v>21250</v>
      </c>
    </row>
    <row r="31" spans="1:8">
      <c r="A31" s="5" t="s">
        <v>20</v>
      </c>
      <c r="B31" s="5"/>
      <c r="C31" s="5"/>
      <c r="D31" s="5"/>
      <c r="E31" s="5">
        <f>'P Spillum'!J31</f>
        <v>0</v>
      </c>
      <c r="F31" s="5">
        <f>'P Spillum'!K31</f>
        <v>0</v>
      </c>
      <c r="G31" s="5">
        <f t="shared" si="3"/>
        <v>0</v>
      </c>
      <c r="H31" s="5">
        <f t="shared" si="4"/>
        <v>0</v>
      </c>
    </row>
    <row r="32" spans="1:8" ht="13.5" thickBot="1">
      <c r="A32" s="8" t="s">
        <v>21</v>
      </c>
      <c r="B32" s="8">
        <f t="shared" ref="B32:G32" si="5">SUM(B21:B31)</f>
        <v>1607198</v>
      </c>
      <c r="C32" s="8">
        <f t="shared" si="5"/>
        <v>1558684</v>
      </c>
      <c r="D32" s="8">
        <f t="shared" si="5"/>
        <v>1568375</v>
      </c>
      <c r="E32" s="8">
        <f t="shared" si="5"/>
        <v>345394</v>
      </c>
      <c r="F32" s="8">
        <f t="shared" si="5"/>
        <v>950000</v>
      </c>
      <c r="G32" s="8">
        <f t="shared" si="5"/>
        <v>1904078</v>
      </c>
      <c r="H32" s="9">
        <f>SUM(H20:H31)</f>
        <v>2518375</v>
      </c>
    </row>
    <row r="33" spans="1:8" ht="13.5" thickTop="1">
      <c r="A33" s="4"/>
      <c r="B33" s="4"/>
      <c r="C33" s="4"/>
      <c r="D33" s="4"/>
      <c r="E33" s="4"/>
      <c r="F33" s="4"/>
      <c r="G33" s="4"/>
      <c r="H33" s="5"/>
    </row>
    <row r="34" spans="1:8" ht="13.5" thickBot="1">
      <c r="A34" s="10" t="s">
        <v>23</v>
      </c>
      <c r="B34" s="8">
        <f t="shared" ref="B34:H34" si="6">B18-B32</f>
        <v>-312356</v>
      </c>
      <c r="C34" s="8">
        <f t="shared" si="6"/>
        <v>-88619</v>
      </c>
      <c r="D34" s="8">
        <f t="shared" si="6"/>
        <v>0</v>
      </c>
      <c r="E34" s="8">
        <f t="shared" si="6"/>
        <v>0</v>
      </c>
      <c r="F34" s="8">
        <f t="shared" si="6"/>
        <v>0</v>
      </c>
      <c r="G34" s="8">
        <f t="shared" si="6"/>
        <v>-88619</v>
      </c>
      <c r="H34" s="8">
        <f t="shared" si="6"/>
        <v>0</v>
      </c>
    </row>
    <row r="35" spans="1:8" ht="13.5" thickTop="1">
      <c r="A35" s="2"/>
      <c r="B35" s="2"/>
      <c r="C35" s="2"/>
      <c r="D35" s="2"/>
      <c r="E35" s="2"/>
      <c r="F35" s="2"/>
      <c r="G35" s="2"/>
      <c r="H35" s="2"/>
    </row>
    <row r="36" spans="1:8">
      <c r="H36" s="2"/>
    </row>
  </sheetData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H28" sqref="H28"/>
    </sheetView>
  </sheetViews>
  <sheetFormatPr baseColWidth="10" defaultRowHeight="12.75"/>
  <cols>
    <col min="1" max="1" width="31.7109375" style="2" customWidth="1"/>
    <col min="2" max="2" width="0.42578125" style="2" customWidth="1"/>
    <col min="3" max="3" width="0.28515625" style="2" hidden="1" customWidth="1"/>
    <col min="4" max="4" width="9.5703125" style="2" hidden="1" customWidth="1"/>
    <col min="5" max="5" width="0.42578125" style="2" hidden="1" customWidth="1"/>
    <col min="6" max="6" width="19.42578125" style="2" hidden="1" customWidth="1"/>
    <col min="7" max="7" width="0.28515625" style="2" customWidth="1"/>
    <col min="8" max="8" width="17.5703125" style="2" customWidth="1"/>
    <col min="9" max="9" width="17.28515625" style="2" customWidth="1"/>
    <col min="10" max="10" width="10.42578125" style="2" customWidth="1"/>
    <col min="11" max="12" width="10.5703125" style="2" customWidth="1"/>
    <col min="13" max="16384" width="11.42578125" style="2"/>
  </cols>
  <sheetData>
    <row r="1" spans="1:12">
      <c r="A1" s="3" t="s">
        <v>47</v>
      </c>
    </row>
    <row r="2" spans="1:12">
      <c r="B2" s="3" t="s">
        <v>50</v>
      </c>
      <c r="C2" s="3" t="s">
        <v>51</v>
      </c>
      <c r="D2" s="3" t="s">
        <v>50</v>
      </c>
      <c r="E2" s="3" t="s">
        <v>51</v>
      </c>
      <c r="F2" s="3" t="s">
        <v>50</v>
      </c>
      <c r="G2" s="3" t="s">
        <v>51</v>
      </c>
      <c r="H2" s="3" t="s">
        <v>50</v>
      </c>
      <c r="I2" s="3" t="s">
        <v>51</v>
      </c>
      <c r="J2" s="3" t="s">
        <v>58</v>
      </c>
      <c r="K2" s="3" t="s">
        <v>58</v>
      </c>
    </row>
    <row r="3" spans="1:12">
      <c r="A3" s="3" t="s">
        <v>74</v>
      </c>
      <c r="B3" s="24"/>
      <c r="C3" s="24"/>
      <c r="D3" s="24"/>
      <c r="E3" s="24"/>
      <c r="F3" s="24"/>
      <c r="G3" s="24"/>
      <c r="H3" s="24" t="s">
        <v>64</v>
      </c>
      <c r="I3" s="24"/>
      <c r="J3" s="13" t="s">
        <v>50</v>
      </c>
      <c r="K3" s="13" t="s">
        <v>51</v>
      </c>
      <c r="L3" s="13"/>
    </row>
    <row r="4" spans="1:12">
      <c r="A4" s="3" t="s">
        <v>55</v>
      </c>
    </row>
    <row r="5" spans="1:12">
      <c r="A5" s="3"/>
    </row>
    <row r="6" spans="1:12">
      <c r="A6" s="5" t="s">
        <v>3</v>
      </c>
      <c r="B6" s="5"/>
      <c r="C6" s="5"/>
      <c r="D6" s="5"/>
      <c r="E6" s="5"/>
      <c r="F6" s="5"/>
      <c r="G6" s="5"/>
      <c r="H6" s="5"/>
      <c r="I6" s="5"/>
      <c r="J6" s="5">
        <f>B6+D6+F6+H6</f>
        <v>0</v>
      </c>
      <c r="K6" s="5">
        <f>C6+E6+G6+I6</f>
        <v>0</v>
      </c>
    </row>
    <row r="7" spans="1:12">
      <c r="A7" s="5" t="s">
        <v>25</v>
      </c>
      <c r="B7" s="5"/>
      <c r="C7" s="5"/>
      <c r="D7" s="5"/>
      <c r="E7" s="5"/>
      <c r="F7" s="5"/>
      <c r="G7" s="5"/>
      <c r="H7" s="5"/>
      <c r="I7" s="5"/>
      <c r="J7" s="5">
        <f t="shared" ref="J7:J17" si="0">B7+D7+F7+H7</f>
        <v>0</v>
      </c>
      <c r="K7" s="5">
        <f t="shared" ref="K7:K17" si="1">C7+E7+G7+I7</f>
        <v>0</v>
      </c>
    </row>
    <row r="8" spans="1:12">
      <c r="A8" s="5" t="s">
        <v>26</v>
      </c>
      <c r="B8" s="5"/>
      <c r="C8" s="5"/>
      <c r="D8" s="5"/>
      <c r="E8" s="5"/>
      <c r="F8" s="5"/>
      <c r="G8" s="5"/>
      <c r="H8" s="5"/>
      <c r="I8" s="5"/>
      <c r="J8" s="5">
        <f t="shared" si="0"/>
        <v>0</v>
      </c>
      <c r="K8" s="5">
        <f t="shared" si="1"/>
        <v>0</v>
      </c>
    </row>
    <row r="9" spans="1:12">
      <c r="A9" s="5" t="s">
        <v>27</v>
      </c>
      <c r="B9" s="5"/>
      <c r="C9" s="5"/>
      <c r="D9" s="5"/>
      <c r="E9" s="5"/>
      <c r="F9" s="5"/>
      <c r="G9" s="5"/>
      <c r="H9" s="5"/>
      <c r="I9" s="5"/>
      <c r="J9" s="5">
        <f t="shared" si="0"/>
        <v>0</v>
      </c>
      <c r="K9" s="5">
        <f t="shared" si="1"/>
        <v>0</v>
      </c>
    </row>
    <row r="10" spans="1:12">
      <c r="A10" s="5" t="s">
        <v>4</v>
      </c>
      <c r="B10" s="5"/>
      <c r="C10" s="5"/>
      <c r="D10" s="5"/>
      <c r="E10" s="5"/>
      <c r="F10" s="5"/>
      <c r="G10" s="5"/>
      <c r="H10" s="5"/>
      <c r="I10" s="5"/>
      <c r="J10" s="5">
        <f t="shared" si="0"/>
        <v>0</v>
      </c>
      <c r="K10" s="5">
        <f t="shared" si="1"/>
        <v>0</v>
      </c>
    </row>
    <row r="11" spans="1:12">
      <c r="A11" s="5" t="s">
        <v>5</v>
      </c>
      <c r="B11" s="5"/>
      <c r="C11" s="5"/>
      <c r="D11" s="5"/>
      <c r="E11" s="5"/>
      <c r="F11" s="5"/>
      <c r="G11" s="5"/>
      <c r="H11" s="5"/>
      <c r="I11" s="5"/>
      <c r="J11" s="5">
        <f t="shared" si="0"/>
        <v>0</v>
      </c>
      <c r="K11" s="5">
        <f t="shared" si="1"/>
        <v>0</v>
      </c>
    </row>
    <row r="12" spans="1:12">
      <c r="A12" s="5" t="s">
        <v>6</v>
      </c>
      <c r="B12" s="5"/>
      <c r="C12" s="5"/>
      <c r="D12" s="5"/>
      <c r="E12" s="5"/>
      <c r="F12" s="5"/>
      <c r="G12" s="5"/>
      <c r="H12" s="5"/>
      <c r="I12" s="5"/>
      <c r="J12" s="5">
        <f t="shared" si="0"/>
        <v>0</v>
      </c>
      <c r="K12" s="5">
        <f t="shared" si="1"/>
        <v>0</v>
      </c>
    </row>
    <row r="13" spans="1:12">
      <c r="A13" s="5" t="s">
        <v>7</v>
      </c>
      <c r="B13" s="5"/>
      <c r="C13" s="5"/>
      <c r="D13" s="5"/>
      <c r="E13" s="5"/>
      <c r="F13" s="5"/>
      <c r="G13" s="5"/>
      <c r="H13" s="5"/>
      <c r="I13" s="5"/>
      <c r="J13" s="5">
        <f t="shared" si="0"/>
        <v>0</v>
      </c>
      <c r="K13" s="5">
        <f t="shared" si="1"/>
        <v>0</v>
      </c>
    </row>
    <row r="14" spans="1:12">
      <c r="A14" s="5" t="s">
        <v>8</v>
      </c>
      <c r="B14" s="5"/>
      <c r="C14" s="5"/>
      <c r="D14" s="5"/>
      <c r="E14" s="5"/>
      <c r="F14" s="5"/>
      <c r="G14" s="5"/>
      <c r="H14" s="5"/>
      <c r="I14" s="5"/>
      <c r="J14" s="5">
        <f t="shared" si="0"/>
        <v>0</v>
      </c>
      <c r="K14" s="5">
        <f t="shared" si="1"/>
        <v>0</v>
      </c>
    </row>
    <row r="15" spans="1:12">
      <c r="A15" s="5" t="s">
        <v>29</v>
      </c>
      <c r="B15" s="5"/>
      <c r="C15" s="5"/>
      <c r="D15" s="5"/>
      <c r="E15" s="5"/>
      <c r="F15" s="5"/>
      <c r="G15" s="5"/>
      <c r="H15" s="5"/>
      <c r="I15" s="5"/>
      <c r="J15" s="5">
        <f t="shared" si="0"/>
        <v>0</v>
      </c>
      <c r="K15" s="5">
        <f t="shared" si="1"/>
        <v>0</v>
      </c>
    </row>
    <row r="16" spans="1:12">
      <c r="A16" s="5" t="s">
        <v>32</v>
      </c>
      <c r="B16" s="5"/>
      <c r="C16" s="5"/>
      <c r="D16" s="5"/>
      <c r="E16" s="5"/>
      <c r="F16" s="5"/>
      <c r="G16" s="5"/>
      <c r="H16" s="5">
        <v>345394</v>
      </c>
      <c r="I16" s="5">
        <v>950000</v>
      </c>
      <c r="J16" s="5">
        <f t="shared" si="0"/>
        <v>345394</v>
      </c>
      <c r="K16" s="5">
        <f t="shared" si="1"/>
        <v>950000</v>
      </c>
    </row>
    <row r="17" spans="1:11">
      <c r="A17" s="5" t="s">
        <v>33</v>
      </c>
      <c r="B17" s="5"/>
      <c r="C17" s="5"/>
      <c r="D17" s="5"/>
      <c r="E17" s="5"/>
      <c r="F17" s="5"/>
      <c r="G17" s="5"/>
      <c r="H17" s="5"/>
      <c r="I17" s="5"/>
      <c r="J17" s="5">
        <f t="shared" si="0"/>
        <v>0</v>
      </c>
      <c r="K17" s="5">
        <f t="shared" si="1"/>
        <v>0</v>
      </c>
    </row>
    <row r="18" spans="1:11" ht="13.5" thickBot="1">
      <c r="A18" s="8" t="s">
        <v>9</v>
      </c>
      <c r="B18" s="8">
        <f t="shared" ref="B18:J18" si="2">SUM(B7:B17)</f>
        <v>0</v>
      </c>
      <c r="C18" s="8">
        <f t="shared" si="2"/>
        <v>0</v>
      </c>
      <c r="D18" s="8">
        <f t="shared" si="2"/>
        <v>0</v>
      </c>
      <c r="E18" s="8">
        <f t="shared" si="2"/>
        <v>0</v>
      </c>
      <c r="F18" s="8">
        <f t="shared" si="2"/>
        <v>0</v>
      </c>
      <c r="G18" s="8">
        <f t="shared" si="2"/>
        <v>0</v>
      </c>
      <c r="H18" s="8">
        <f t="shared" si="2"/>
        <v>345394</v>
      </c>
      <c r="I18" s="8">
        <f t="shared" si="2"/>
        <v>950000</v>
      </c>
      <c r="J18" s="8">
        <f t="shared" si="2"/>
        <v>345394</v>
      </c>
      <c r="K18" s="8">
        <f>SUM(K6:K17)</f>
        <v>950000</v>
      </c>
    </row>
    <row r="19" spans="1:11" ht="13.5" thickTop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>
      <c r="A20" s="4" t="s">
        <v>10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>
      <c r="A21" s="5" t="s">
        <v>11</v>
      </c>
      <c r="B21" s="5"/>
      <c r="C21" s="5"/>
      <c r="D21" s="5"/>
      <c r="E21" s="5"/>
      <c r="F21" s="5"/>
      <c r="G21" s="5"/>
      <c r="H21" s="5"/>
      <c r="I21" s="5"/>
      <c r="J21" s="5">
        <f t="shared" ref="J21:J31" si="3">B21+D21+F21+H21</f>
        <v>0</v>
      </c>
      <c r="K21" s="5">
        <f t="shared" ref="K21:K31" si="4">C21+E21+G21+I21</f>
        <v>0</v>
      </c>
    </row>
    <row r="22" spans="1:11">
      <c r="A22" s="6" t="s">
        <v>12</v>
      </c>
      <c r="B22" s="5"/>
      <c r="C22" s="5"/>
      <c r="D22" s="5"/>
      <c r="E22" s="5"/>
      <c r="F22" s="5"/>
      <c r="G22" s="5"/>
      <c r="H22" s="5"/>
      <c r="I22" s="5"/>
      <c r="J22" s="5">
        <f t="shared" si="3"/>
        <v>0</v>
      </c>
      <c r="K22" s="5">
        <f t="shared" si="4"/>
        <v>0</v>
      </c>
    </row>
    <row r="23" spans="1:11">
      <c r="A23" s="5" t="s">
        <v>13</v>
      </c>
      <c r="B23" s="5"/>
      <c r="C23" s="5"/>
      <c r="D23" s="5"/>
      <c r="E23" s="5"/>
      <c r="F23" s="5"/>
      <c r="G23" s="5"/>
      <c r="H23" s="5"/>
      <c r="I23" s="5"/>
      <c r="J23" s="5">
        <f t="shared" si="3"/>
        <v>0</v>
      </c>
      <c r="K23" s="5">
        <f t="shared" si="4"/>
        <v>0</v>
      </c>
    </row>
    <row r="24" spans="1:11">
      <c r="A24" s="5" t="s">
        <v>24</v>
      </c>
      <c r="B24" s="5"/>
      <c r="C24" s="5"/>
      <c r="D24" s="5"/>
      <c r="E24" s="5"/>
      <c r="F24" s="5"/>
      <c r="G24" s="5"/>
      <c r="H24" s="5"/>
      <c r="I24" s="5"/>
      <c r="J24" s="5">
        <f t="shared" si="3"/>
        <v>0</v>
      </c>
      <c r="K24" s="5">
        <f t="shared" si="4"/>
        <v>0</v>
      </c>
    </row>
    <row r="25" spans="1:11">
      <c r="A25" s="6" t="s">
        <v>14</v>
      </c>
      <c r="B25" s="5"/>
      <c r="C25" s="5"/>
      <c r="D25" s="5"/>
      <c r="E25" s="5"/>
      <c r="F25" s="5"/>
      <c r="G25" s="5"/>
      <c r="H25" s="5"/>
      <c r="I25" s="5"/>
      <c r="J25" s="5">
        <f t="shared" si="3"/>
        <v>0</v>
      </c>
      <c r="K25" s="5">
        <f t="shared" si="4"/>
        <v>0</v>
      </c>
    </row>
    <row r="26" spans="1:11">
      <c r="A26" s="5" t="s">
        <v>15</v>
      </c>
      <c r="B26" s="5"/>
      <c r="C26" s="5"/>
      <c r="D26" s="5"/>
      <c r="E26" s="5"/>
      <c r="F26" s="5"/>
      <c r="G26" s="5"/>
      <c r="H26" s="5"/>
      <c r="I26" s="5"/>
      <c r="J26" s="5">
        <f t="shared" si="3"/>
        <v>0</v>
      </c>
      <c r="K26" s="5">
        <f t="shared" si="4"/>
        <v>0</v>
      </c>
    </row>
    <row r="27" spans="1:11">
      <c r="A27" s="6" t="s">
        <v>16</v>
      </c>
      <c r="B27" s="5"/>
      <c r="C27" s="5"/>
      <c r="D27" s="5"/>
      <c r="E27" s="5"/>
      <c r="F27" s="5"/>
      <c r="G27" s="5"/>
      <c r="H27" s="5">
        <v>345394</v>
      </c>
      <c r="I27" s="5">
        <v>950000</v>
      </c>
      <c r="J27" s="5">
        <f t="shared" si="3"/>
        <v>345394</v>
      </c>
      <c r="K27" s="5">
        <f t="shared" si="4"/>
        <v>950000</v>
      </c>
    </row>
    <row r="28" spans="1:11">
      <c r="A28" s="5" t="s">
        <v>17</v>
      </c>
      <c r="B28" s="5"/>
      <c r="C28" s="5"/>
      <c r="D28" s="5"/>
      <c r="E28" s="5"/>
      <c r="F28" s="5"/>
      <c r="G28" s="5"/>
      <c r="H28" s="5"/>
      <c r="I28" s="5"/>
      <c r="J28" s="5">
        <f t="shared" si="3"/>
        <v>0</v>
      </c>
      <c r="K28" s="5">
        <f t="shared" si="4"/>
        <v>0</v>
      </c>
    </row>
    <row r="29" spans="1:11">
      <c r="A29" s="6" t="s">
        <v>18</v>
      </c>
      <c r="B29" s="5"/>
      <c r="C29" s="5"/>
      <c r="D29" s="5"/>
      <c r="E29" s="5"/>
      <c r="F29" s="5"/>
      <c r="G29" s="5"/>
      <c r="H29" s="5"/>
      <c r="I29" s="5"/>
      <c r="J29" s="5">
        <f t="shared" si="3"/>
        <v>0</v>
      </c>
      <c r="K29" s="5">
        <f t="shared" si="4"/>
        <v>0</v>
      </c>
    </row>
    <row r="30" spans="1:11">
      <c r="A30" s="5" t="s">
        <v>19</v>
      </c>
      <c r="B30" s="5"/>
      <c r="C30" s="5"/>
      <c r="D30" s="5"/>
      <c r="E30" s="5"/>
      <c r="F30" s="5"/>
      <c r="G30" s="5"/>
      <c r="H30" s="5"/>
      <c r="I30" s="5"/>
      <c r="J30" s="5">
        <f t="shared" si="3"/>
        <v>0</v>
      </c>
      <c r="K30" s="5">
        <f t="shared" si="4"/>
        <v>0</v>
      </c>
    </row>
    <row r="31" spans="1:11">
      <c r="A31" s="5" t="s">
        <v>20</v>
      </c>
      <c r="B31" s="5"/>
      <c r="C31" s="5"/>
      <c r="D31" s="5"/>
      <c r="E31" s="5"/>
      <c r="F31" s="5"/>
      <c r="G31" s="5"/>
      <c r="H31" s="5"/>
      <c r="I31" s="5"/>
      <c r="J31" s="5">
        <f t="shared" si="3"/>
        <v>0</v>
      </c>
      <c r="K31" s="5">
        <f t="shared" si="4"/>
        <v>0</v>
      </c>
    </row>
    <row r="32" spans="1:11" ht="13.5" thickBot="1">
      <c r="A32" s="8" t="s">
        <v>21</v>
      </c>
      <c r="B32" s="8">
        <f t="shared" ref="B32:K32" si="5">SUM(B21:B31)</f>
        <v>0</v>
      </c>
      <c r="C32" s="8">
        <f t="shared" si="5"/>
        <v>0</v>
      </c>
      <c r="D32" s="8">
        <f t="shared" si="5"/>
        <v>0</v>
      </c>
      <c r="E32" s="8">
        <f t="shared" si="5"/>
        <v>0</v>
      </c>
      <c r="F32" s="8">
        <f t="shared" si="5"/>
        <v>0</v>
      </c>
      <c r="G32" s="8">
        <f t="shared" si="5"/>
        <v>0</v>
      </c>
      <c r="H32" s="8">
        <f t="shared" si="5"/>
        <v>345394</v>
      </c>
      <c r="I32" s="8">
        <f t="shared" si="5"/>
        <v>950000</v>
      </c>
      <c r="J32" s="8">
        <f t="shared" si="5"/>
        <v>345394</v>
      </c>
      <c r="K32" s="8">
        <f t="shared" si="5"/>
        <v>950000</v>
      </c>
    </row>
    <row r="33" spans="1:11" ht="13.5" thickTop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ht="13.5" thickBot="1">
      <c r="A34" s="10" t="s">
        <v>23</v>
      </c>
      <c r="B34" s="8">
        <f t="shared" ref="B34:K34" si="6">B18-B32</f>
        <v>0</v>
      </c>
      <c r="C34" s="8">
        <f t="shared" si="6"/>
        <v>0</v>
      </c>
      <c r="D34" s="8">
        <f t="shared" si="6"/>
        <v>0</v>
      </c>
      <c r="E34" s="8">
        <f t="shared" si="6"/>
        <v>0</v>
      </c>
      <c r="F34" s="8">
        <f t="shared" si="6"/>
        <v>0</v>
      </c>
      <c r="G34" s="8">
        <f t="shared" si="6"/>
        <v>0</v>
      </c>
      <c r="H34" s="8">
        <f t="shared" si="6"/>
        <v>0</v>
      </c>
      <c r="I34" s="8">
        <f t="shared" si="6"/>
        <v>0</v>
      </c>
      <c r="J34" s="8">
        <f t="shared" si="6"/>
        <v>0</v>
      </c>
      <c r="K34" s="8">
        <f t="shared" si="6"/>
        <v>0</v>
      </c>
    </row>
    <row r="35" spans="1:11" ht="13.5" thickTop="1"/>
  </sheetData>
  <mergeCells count="4">
    <mergeCell ref="B3:C3"/>
    <mergeCell ref="D3:E3"/>
    <mergeCell ref="F3:G3"/>
    <mergeCell ref="H3:I3"/>
  </mergeCells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K18" sqref="K18"/>
    </sheetView>
  </sheetViews>
  <sheetFormatPr baseColWidth="10" defaultRowHeight="12.75"/>
  <cols>
    <col min="1" max="1" width="36" style="2" customWidth="1"/>
    <col min="2" max="2" width="14" style="2" customWidth="1"/>
    <col min="3" max="3" width="13.85546875" style="2" customWidth="1"/>
    <col min="4" max="4" width="16.85546875" style="2" customWidth="1"/>
    <col min="5" max="16384" width="11.42578125" style="2"/>
  </cols>
  <sheetData>
    <row r="1" spans="1:8">
      <c r="A1" s="3" t="s">
        <v>72</v>
      </c>
      <c r="B1" s="3"/>
      <c r="C1" s="3"/>
      <c r="D1" s="3"/>
    </row>
    <row r="2" spans="1:8">
      <c r="B2" s="20" t="s">
        <v>50</v>
      </c>
      <c r="C2" s="12" t="s">
        <v>50</v>
      </c>
      <c r="D2" s="12" t="s">
        <v>51</v>
      </c>
      <c r="E2" s="13" t="s">
        <v>50</v>
      </c>
      <c r="F2" s="13" t="s">
        <v>51</v>
      </c>
      <c r="G2" s="13" t="s">
        <v>46</v>
      </c>
      <c r="H2" s="18" t="s">
        <v>46</v>
      </c>
    </row>
    <row r="3" spans="1:8">
      <c r="A3" s="3" t="s">
        <v>74</v>
      </c>
      <c r="B3" s="21"/>
      <c r="C3" s="19" t="s">
        <v>54</v>
      </c>
      <c r="D3" s="19" t="s">
        <v>54</v>
      </c>
      <c r="E3" s="19" t="s">
        <v>31</v>
      </c>
      <c r="F3" s="19" t="s">
        <v>31</v>
      </c>
      <c r="G3" s="17" t="s">
        <v>50</v>
      </c>
      <c r="H3" s="17" t="s">
        <v>51</v>
      </c>
    </row>
    <row r="4" spans="1:8">
      <c r="A4" s="3"/>
      <c r="B4" s="21">
        <v>41729</v>
      </c>
      <c r="C4" s="23">
        <v>42094</v>
      </c>
      <c r="D4" s="23">
        <v>42094</v>
      </c>
      <c r="E4" s="15"/>
      <c r="F4" s="15"/>
    </row>
    <row r="5" spans="1:8">
      <c r="A5" s="4" t="s">
        <v>2</v>
      </c>
      <c r="B5" s="4"/>
    </row>
    <row r="6" spans="1:8">
      <c r="A6" s="5" t="s">
        <v>3</v>
      </c>
      <c r="B6" s="5"/>
      <c r="C6" s="5"/>
      <c r="D6" s="5"/>
      <c r="E6" s="5">
        <f>P.Kunst!F6</f>
        <v>0</v>
      </c>
      <c r="F6" s="5">
        <f>P.Kunst!G6</f>
        <v>0</v>
      </c>
      <c r="G6" s="4"/>
      <c r="H6" s="5">
        <f>D6+F6</f>
        <v>0</v>
      </c>
    </row>
    <row r="7" spans="1:8">
      <c r="A7" s="5" t="s">
        <v>25</v>
      </c>
      <c r="B7" s="5">
        <v>16274</v>
      </c>
      <c r="C7" s="5">
        <v>33915</v>
      </c>
      <c r="D7" s="5">
        <v>43750</v>
      </c>
      <c r="E7" s="5">
        <f>P.Kunst!F7</f>
        <v>0</v>
      </c>
      <c r="F7" s="5">
        <f>P.Kunst!G7</f>
        <v>0</v>
      </c>
      <c r="G7" s="5">
        <f t="shared" ref="G7:G17" si="0">SUM(C7+E7)</f>
        <v>33915</v>
      </c>
      <c r="H7" s="5">
        <f t="shared" ref="H7:H17" si="1">D7+F7</f>
        <v>43750</v>
      </c>
    </row>
    <row r="8" spans="1:8">
      <c r="A8" s="5" t="s">
        <v>26</v>
      </c>
      <c r="B8" s="5"/>
      <c r="C8" s="5"/>
      <c r="D8" s="5"/>
      <c r="E8" s="5">
        <f>P.Kunst!F8</f>
        <v>0</v>
      </c>
      <c r="F8" s="5">
        <f>P.Kunst!G8</f>
        <v>0</v>
      </c>
      <c r="G8" s="5">
        <f t="shared" si="0"/>
        <v>0</v>
      </c>
      <c r="H8" s="5">
        <f t="shared" si="1"/>
        <v>0</v>
      </c>
    </row>
    <row r="9" spans="1:8">
      <c r="A9" s="5" t="s">
        <v>27</v>
      </c>
      <c r="B9" s="5"/>
      <c r="C9" s="5"/>
      <c r="D9" s="5"/>
      <c r="E9" s="5">
        <f>P.Kunst!F9</f>
        <v>0</v>
      </c>
      <c r="F9" s="5">
        <f>P.Kunst!G9</f>
        <v>0</v>
      </c>
      <c r="G9" s="5">
        <f t="shared" si="0"/>
        <v>0</v>
      </c>
      <c r="H9" s="5">
        <f t="shared" si="1"/>
        <v>0</v>
      </c>
    </row>
    <row r="10" spans="1:8">
      <c r="A10" s="5" t="s">
        <v>4</v>
      </c>
      <c r="B10" s="5"/>
      <c r="C10" s="5"/>
      <c r="D10" s="5"/>
      <c r="E10" s="5">
        <f>P.Kunst!F10</f>
        <v>0</v>
      </c>
      <c r="F10" s="5">
        <f>P.Kunst!G10</f>
        <v>0</v>
      </c>
      <c r="G10" s="5">
        <f t="shared" si="0"/>
        <v>0</v>
      </c>
      <c r="H10" s="5">
        <f t="shared" si="1"/>
        <v>0</v>
      </c>
    </row>
    <row r="11" spans="1:8">
      <c r="A11" s="5" t="s">
        <v>5</v>
      </c>
      <c r="B11" s="5"/>
      <c r="C11" s="5"/>
      <c r="D11" s="5"/>
      <c r="E11" s="5">
        <f>P.Kunst!F11</f>
        <v>0</v>
      </c>
      <c r="F11" s="5">
        <f>P.Kunst!G11</f>
        <v>0</v>
      </c>
      <c r="G11" s="5">
        <f t="shared" si="0"/>
        <v>0</v>
      </c>
      <c r="H11" s="5">
        <f t="shared" si="1"/>
        <v>0</v>
      </c>
    </row>
    <row r="12" spans="1:8">
      <c r="A12" s="5" t="s">
        <v>6</v>
      </c>
      <c r="B12" s="5">
        <v>52500</v>
      </c>
      <c r="C12" s="5">
        <v>53750</v>
      </c>
      <c r="D12" s="5">
        <v>53750</v>
      </c>
      <c r="E12" s="5">
        <f>P.Kunst!F12</f>
        <v>0</v>
      </c>
      <c r="F12" s="5">
        <f>P.Kunst!G12</f>
        <v>0</v>
      </c>
      <c r="G12" s="5">
        <f t="shared" si="0"/>
        <v>53750</v>
      </c>
      <c r="H12" s="5">
        <f t="shared" si="1"/>
        <v>53750</v>
      </c>
    </row>
    <row r="13" spans="1:8">
      <c r="A13" s="5" t="s">
        <v>7</v>
      </c>
      <c r="B13" s="5">
        <v>1092000</v>
      </c>
      <c r="C13" s="5">
        <v>1075000</v>
      </c>
      <c r="D13" s="5">
        <v>1075000</v>
      </c>
      <c r="E13" s="5">
        <f>P.Kunst!F13</f>
        <v>0</v>
      </c>
      <c r="F13" s="5">
        <f>P.Kunst!G13</f>
        <v>0</v>
      </c>
      <c r="G13" s="5">
        <f t="shared" si="0"/>
        <v>1075000</v>
      </c>
      <c r="H13" s="5">
        <f t="shared" si="1"/>
        <v>1075000</v>
      </c>
    </row>
    <row r="14" spans="1:8">
      <c r="A14" s="5" t="s">
        <v>8</v>
      </c>
      <c r="B14" s="5"/>
      <c r="C14" s="5"/>
      <c r="D14" s="5"/>
      <c r="E14" s="5">
        <f>P.Kunst!F14</f>
        <v>0</v>
      </c>
      <c r="F14" s="5">
        <f>P.Kunst!G14</f>
        <v>0</v>
      </c>
      <c r="G14" s="5">
        <f t="shared" si="0"/>
        <v>0</v>
      </c>
      <c r="H14" s="5">
        <f t="shared" si="1"/>
        <v>0</v>
      </c>
    </row>
    <row r="15" spans="1:8">
      <c r="A15" s="5" t="s">
        <v>29</v>
      </c>
      <c r="B15" s="5"/>
      <c r="C15" s="5"/>
      <c r="D15" s="5"/>
      <c r="E15" s="5">
        <f>P.Kunst!F15</f>
        <v>0</v>
      </c>
      <c r="F15" s="5">
        <f>P.Kunst!G15</f>
        <v>0</v>
      </c>
      <c r="G15" s="5">
        <f t="shared" si="0"/>
        <v>0</v>
      </c>
      <c r="H15" s="5">
        <f t="shared" si="1"/>
        <v>0</v>
      </c>
    </row>
    <row r="16" spans="1:8">
      <c r="A16" s="5" t="s">
        <v>32</v>
      </c>
      <c r="B16" s="5"/>
      <c r="C16" s="5"/>
      <c r="D16" s="5"/>
      <c r="E16" s="5">
        <f>P.Kunst!F16</f>
        <v>0</v>
      </c>
      <c r="F16" s="5">
        <f>P.Kunst!G16</f>
        <v>0</v>
      </c>
      <c r="G16" s="5">
        <f t="shared" si="0"/>
        <v>0</v>
      </c>
      <c r="H16" s="5">
        <f t="shared" si="1"/>
        <v>0</v>
      </c>
    </row>
    <row r="17" spans="1:8">
      <c r="A17" s="5" t="s">
        <v>33</v>
      </c>
      <c r="B17" s="5"/>
      <c r="C17" s="5"/>
      <c r="D17" s="5"/>
      <c r="E17" s="5">
        <f>P.Kunst!F17</f>
        <v>0</v>
      </c>
      <c r="F17" s="5">
        <f>P.Kunst!G17</f>
        <v>0</v>
      </c>
      <c r="G17" s="5">
        <f t="shared" si="0"/>
        <v>0</v>
      </c>
      <c r="H17" s="5">
        <f t="shared" si="1"/>
        <v>0</v>
      </c>
    </row>
    <row r="18" spans="1:8" ht="13.5" thickBot="1">
      <c r="A18" s="8" t="s">
        <v>9</v>
      </c>
      <c r="B18" s="8">
        <f t="shared" ref="B18:H18" si="2">SUM(B6:B17)</f>
        <v>1160774</v>
      </c>
      <c r="C18" s="8">
        <f t="shared" si="2"/>
        <v>1162665</v>
      </c>
      <c r="D18" s="8">
        <f t="shared" si="2"/>
        <v>1172500</v>
      </c>
      <c r="E18" s="9">
        <f t="shared" si="2"/>
        <v>0</v>
      </c>
      <c r="F18" s="9">
        <f t="shared" si="2"/>
        <v>0</v>
      </c>
      <c r="G18" s="9">
        <f t="shared" si="2"/>
        <v>1162665</v>
      </c>
      <c r="H18" s="9">
        <f t="shared" si="2"/>
        <v>1172500</v>
      </c>
    </row>
    <row r="19" spans="1:8" ht="13.5" thickTop="1">
      <c r="A19" s="5"/>
      <c r="B19" s="5"/>
      <c r="C19" s="5"/>
      <c r="D19" s="5"/>
      <c r="E19" s="5"/>
      <c r="F19" s="5"/>
      <c r="G19" s="5"/>
      <c r="H19" s="5"/>
    </row>
    <row r="20" spans="1:8">
      <c r="A20" s="4" t="s">
        <v>10</v>
      </c>
      <c r="B20" s="4"/>
      <c r="C20" s="4"/>
      <c r="D20" s="4"/>
      <c r="E20" s="5"/>
      <c r="F20" s="5"/>
      <c r="G20" s="5"/>
      <c r="H20" s="5"/>
    </row>
    <row r="21" spans="1:8">
      <c r="A21" s="5" t="s">
        <v>11</v>
      </c>
      <c r="B21" s="5">
        <v>11707</v>
      </c>
      <c r="C21" s="5">
        <v>38478</v>
      </c>
      <c r="D21" s="5">
        <v>22500</v>
      </c>
      <c r="E21" s="5">
        <f>P.Kunst!F21</f>
        <v>0</v>
      </c>
      <c r="F21" s="5">
        <f>P.Kunst!G21</f>
        <v>0</v>
      </c>
      <c r="G21" s="5">
        <f t="shared" ref="G21:G31" si="3">SUM(C21+E21)</f>
        <v>38478</v>
      </c>
      <c r="H21" s="5">
        <f t="shared" ref="H21:H31" si="4">D21+F21</f>
        <v>22500</v>
      </c>
    </row>
    <row r="22" spans="1:8">
      <c r="A22" s="6" t="s">
        <v>43</v>
      </c>
      <c r="B22" s="6"/>
      <c r="C22" s="6"/>
      <c r="D22" s="6"/>
      <c r="E22" s="5">
        <f>P.Kunst!F22</f>
        <v>0</v>
      </c>
      <c r="F22" s="5">
        <f>P.Kunst!G22</f>
        <v>0</v>
      </c>
      <c r="G22" s="5">
        <f t="shared" si="3"/>
        <v>0</v>
      </c>
      <c r="H22" s="5">
        <f t="shared" si="4"/>
        <v>0</v>
      </c>
    </row>
    <row r="23" spans="1:8">
      <c r="A23" s="5" t="s">
        <v>13</v>
      </c>
      <c r="B23" s="5">
        <v>296789</v>
      </c>
      <c r="C23" s="5">
        <v>407481</v>
      </c>
      <c r="D23" s="5">
        <v>301250</v>
      </c>
      <c r="E23" s="5">
        <f>P.Kunst!F23</f>
        <v>0</v>
      </c>
      <c r="F23" s="5">
        <f>P.Kunst!G23</f>
        <v>0</v>
      </c>
      <c r="G23" s="5">
        <f t="shared" si="3"/>
        <v>407481</v>
      </c>
      <c r="H23" s="5">
        <f t="shared" si="4"/>
        <v>301250</v>
      </c>
    </row>
    <row r="24" spans="1:8">
      <c r="A24" s="5" t="s">
        <v>24</v>
      </c>
      <c r="B24" s="5">
        <v>3157</v>
      </c>
      <c r="C24" s="5">
        <v>25059</v>
      </c>
      <c r="D24" s="5">
        <v>31250</v>
      </c>
      <c r="E24" s="5">
        <f>P.Kunst!F24</f>
        <v>0</v>
      </c>
      <c r="F24" s="5">
        <f>P.Kunst!G24</f>
        <v>0</v>
      </c>
      <c r="G24" s="5">
        <f t="shared" si="3"/>
        <v>25059</v>
      </c>
      <c r="H24" s="5">
        <f t="shared" si="4"/>
        <v>31250</v>
      </c>
    </row>
    <row r="25" spans="1:8">
      <c r="A25" s="6" t="s">
        <v>14</v>
      </c>
      <c r="B25" s="6"/>
      <c r="C25" s="6"/>
      <c r="D25" s="6"/>
      <c r="E25" s="5">
        <f>P.Kunst!F25</f>
        <v>0</v>
      </c>
      <c r="F25" s="5">
        <f>P.Kunst!G25</f>
        <v>0</v>
      </c>
      <c r="G25" s="5">
        <f t="shared" si="3"/>
        <v>0</v>
      </c>
      <c r="H25" s="5">
        <f t="shared" si="4"/>
        <v>0</v>
      </c>
    </row>
    <row r="26" spans="1:8">
      <c r="A26" s="5" t="s">
        <v>15</v>
      </c>
      <c r="B26" s="5">
        <v>337391</v>
      </c>
      <c r="C26" s="5">
        <v>15889</v>
      </c>
      <c r="D26" s="5">
        <v>275000</v>
      </c>
      <c r="E26" s="5">
        <f>P.Kunst!F26</f>
        <v>0</v>
      </c>
      <c r="F26" s="5">
        <f>P.Kunst!G26</f>
        <v>0</v>
      </c>
      <c r="G26" s="5">
        <f t="shared" si="3"/>
        <v>15889</v>
      </c>
      <c r="H26" s="5">
        <f t="shared" si="4"/>
        <v>275000</v>
      </c>
    </row>
    <row r="27" spans="1:8">
      <c r="A27" s="6" t="s">
        <v>16</v>
      </c>
      <c r="B27" s="6"/>
      <c r="C27" s="6"/>
      <c r="D27" s="6">
        <v>3750</v>
      </c>
      <c r="E27" s="5">
        <f>P.Kunst!F27</f>
        <v>0</v>
      </c>
      <c r="F27" s="5">
        <f>P.Kunst!G27</f>
        <v>0</v>
      </c>
      <c r="G27" s="5">
        <f t="shared" si="3"/>
        <v>0</v>
      </c>
      <c r="H27" s="5">
        <f t="shared" si="4"/>
        <v>3750</v>
      </c>
    </row>
    <row r="28" spans="1:8">
      <c r="A28" s="5" t="s">
        <v>17</v>
      </c>
      <c r="B28" s="5">
        <v>337391</v>
      </c>
      <c r="C28" s="5">
        <v>682656</v>
      </c>
      <c r="D28" s="5">
        <v>346950</v>
      </c>
      <c r="E28" s="5">
        <f>P.Kunst!F28</f>
        <v>0</v>
      </c>
      <c r="F28" s="5">
        <f>P.Kunst!G28</f>
        <v>0</v>
      </c>
      <c r="G28" s="5">
        <f t="shared" si="3"/>
        <v>682656</v>
      </c>
      <c r="H28" s="5">
        <f t="shared" si="4"/>
        <v>346950</v>
      </c>
    </row>
    <row r="29" spans="1:8">
      <c r="A29" s="6" t="s">
        <v>18</v>
      </c>
      <c r="B29" s="6">
        <v>118693</v>
      </c>
      <c r="C29" s="6">
        <v>102735</v>
      </c>
      <c r="D29" s="6">
        <v>175550</v>
      </c>
      <c r="E29" s="5">
        <f>P.Kunst!F29</f>
        <v>0</v>
      </c>
      <c r="F29" s="5">
        <f>P.Kunst!G29</f>
        <v>0</v>
      </c>
      <c r="G29" s="5">
        <f t="shared" si="3"/>
        <v>102735</v>
      </c>
      <c r="H29" s="5">
        <f t="shared" si="4"/>
        <v>175550</v>
      </c>
    </row>
    <row r="30" spans="1:8">
      <c r="A30" s="5" t="s">
        <v>19</v>
      </c>
      <c r="B30" s="5">
        <v>0</v>
      </c>
      <c r="C30" s="5">
        <v>5457</v>
      </c>
      <c r="D30" s="5">
        <v>16250</v>
      </c>
      <c r="E30" s="5">
        <f>P.Kunst!F30</f>
        <v>0</v>
      </c>
      <c r="F30" s="5">
        <f>P.Kunst!G30</f>
        <v>0</v>
      </c>
      <c r="G30" s="5">
        <f t="shared" si="3"/>
        <v>5457</v>
      </c>
      <c r="H30" s="5">
        <f t="shared" si="4"/>
        <v>16250</v>
      </c>
    </row>
    <row r="31" spans="1:8">
      <c r="A31" s="5" t="s">
        <v>20</v>
      </c>
      <c r="B31" s="5"/>
      <c r="C31" s="5"/>
      <c r="D31" s="5"/>
      <c r="E31" s="5">
        <f>P.Kunst!F31</f>
        <v>0</v>
      </c>
      <c r="F31" s="5">
        <f>P.Kunst!G31</f>
        <v>0</v>
      </c>
      <c r="G31" s="5">
        <f t="shared" si="3"/>
        <v>0</v>
      </c>
      <c r="H31" s="5">
        <f t="shared" si="4"/>
        <v>0</v>
      </c>
    </row>
    <row r="32" spans="1:8" ht="13.5" thickBot="1">
      <c r="A32" s="8" t="s">
        <v>21</v>
      </c>
      <c r="B32" s="8">
        <f t="shared" ref="B32:G32" si="5">SUM(B21:B31)</f>
        <v>1105128</v>
      </c>
      <c r="C32" s="8">
        <f t="shared" si="5"/>
        <v>1277755</v>
      </c>
      <c r="D32" s="8">
        <f t="shared" si="5"/>
        <v>1172500</v>
      </c>
      <c r="E32" s="8">
        <f t="shared" si="5"/>
        <v>0</v>
      </c>
      <c r="F32" s="8">
        <f t="shared" si="5"/>
        <v>0</v>
      </c>
      <c r="G32" s="8">
        <f t="shared" si="5"/>
        <v>1277755</v>
      </c>
      <c r="H32" s="9">
        <f>SUM(H20:H31)</f>
        <v>1172500</v>
      </c>
    </row>
    <row r="33" spans="1:8" ht="13.5" thickTop="1">
      <c r="A33" s="4"/>
      <c r="B33" s="4"/>
      <c r="C33" s="4"/>
      <c r="D33" s="4"/>
      <c r="E33" s="4"/>
      <c r="F33" s="4"/>
      <c r="G33" s="4"/>
      <c r="H33" s="5"/>
    </row>
    <row r="34" spans="1:8" ht="13.5" thickBot="1">
      <c r="A34" s="10" t="s">
        <v>23</v>
      </c>
      <c r="B34" s="8">
        <f t="shared" ref="B34:H34" si="6">B18-B32</f>
        <v>55646</v>
      </c>
      <c r="C34" s="8">
        <f t="shared" si="6"/>
        <v>-115090</v>
      </c>
      <c r="D34" s="8">
        <f t="shared" si="6"/>
        <v>0</v>
      </c>
      <c r="E34" s="8">
        <f t="shared" si="6"/>
        <v>0</v>
      </c>
      <c r="F34" s="8">
        <f t="shared" si="6"/>
        <v>0</v>
      </c>
      <c r="G34" s="8">
        <f t="shared" si="6"/>
        <v>-115090</v>
      </c>
      <c r="H34" s="8">
        <f t="shared" si="6"/>
        <v>0</v>
      </c>
    </row>
    <row r="35" spans="1:8" ht="13.5" thickTop="1"/>
  </sheetData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F36" sqref="F36"/>
    </sheetView>
  </sheetViews>
  <sheetFormatPr baseColWidth="10" defaultRowHeight="12.75"/>
  <cols>
    <col min="1" max="1" width="30" style="2" customWidth="1"/>
    <col min="2" max="16384" width="11.42578125" style="2"/>
  </cols>
  <sheetData>
    <row r="1" spans="1:6">
      <c r="A1" s="3" t="s">
        <v>48</v>
      </c>
    </row>
    <row r="2" spans="1:6">
      <c r="A2" s="2" t="s">
        <v>31</v>
      </c>
      <c r="F2" s="2" t="s">
        <v>34</v>
      </c>
    </row>
    <row r="4" spans="1:6">
      <c r="A4" s="5" t="s">
        <v>3</v>
      </c>
      <c r="F4" s="5">
        <f t="shared" ref="F4:F16" si="0">SUM(B4:E4)</f>
        <v>0</v>
      </c>
    </row>
    <row r="5" spans="1:6">
      <c r="A5" s="5" t="s">
        <v>25</v>
      </c>
      <c r="F5" s="5">
        <f t="shared" si="0"/>
        <v>0</v>
      </c>
    </row>
    <row r="6" spans="1:6">
      <c r="A6" s="5" t="s">
        <v>26</v>
      </c>
      <c r="F6" s="5">
        <f t="shared" si="0"/>
        <v>0</v>
      </c>
    </row>
    <row r="7" spans="1:6">
      <c r="A7" s="5" t="s">
        <v>27</v>
      </c>
      <c r="F7" s="5">
        <f t="shared" si="0"/>
        <v>0</v>
      </c>
    </row>
    <row r="8" spans="1:6">
      <c r="A8" s="5" t="s">
        <v>4</v>
      </c>
      <c r="F8" s="5">
        <f t="shared" si="0"/>
        <v>0</v>
      </c>
    </row>
    <row r="9" spans="1:6">
      <c r="A9" s="5" t="s">
        <v>5</v>
      </c>
      <c r="F9" s="5">
        <f t="shared" si="0"/>
        <v>0</v>
      </c>
    </row>
    <row r="10" spans="1:6">
      <c r="A10" s="5" t="s">
        <v>6</v>
      </c>
      <c r="F10" s="5">
        <f t="shared" si="0"/>
        <v>0</v>
      </c>
    </row>
    <row r="11" spans="1:6">
      <c r="A11" s="5" t="s">
        <v>7</v>
      </c>
      <c r="F11" s="5">
        <f t="shared" si="0"/>
        <v>0</v>
      </c>
    </row>
    <row r="12" spans="1:6">
      <c r="A12" s="5" t="s">
        <v>8</v>
      </c>
      <c r="F12" s="5">
        <f t="shared" si="0"/>
        <v>0</v>
      </c>
    </row>
    <row r="13" spans="1:6">
      <c r="A13" s="5" t="s">
        <v>29</v>
      </c>
      <c r="F13" s="5">
        <f t="shared" si="0"/>
        <v>0</v>
      </c>
    </row>
    <row r="14" spans="1:6">
      <c r="A14" s="5" t="s">
        <v>32</v>
      </c>
      <c r="F14" s="5">
        <f t="shared" si="0"/>
        <v>0</v>
      </c>
    </row>
    <row r="15" spans="1:6">
      <c r="A15" s="5" t="s">
        <v>33</v>
      </c>
      <c r="F15" s="5">
        <f t="shared" si="0"/>
        <v>0</v>
      </c>
    </row>
    <row r="16" spans="1:6" ht="13.5" thickBot="1">
      <c r="A16" s="8" t="s">
        <v>9</v>
      </c>
      <c r="B16" s="11">
        <f>SUM(B5:B15)</f>
        <v>0</v>
      </c>
      <c r="C16" s="11">
        <f>SUM(C5:C15)</f>
        <v>0</v>
      </c>
      <c r="D16" s="11">
        <f>SUM(D5:D15)</f>
        <v>0</v>
      </c>
      <c r="E16" s="11">
        <f>SUM(E5:E15)</f>
        <v>0</v>
      </c>
      <c r="F16" s="8">
        <f t="shared" si="0"/>
        <v>0</v>
      </c>
    </row>
    <row r="17" spans="1:6" ht="13.5" thickTop="1">
      <c r="A17" s="5"/>
    </row>
    <row r="18" spans="1:6">
      <c r="A18" s="4" t="s">
        <v>10</v>
      </c>
    </row>
    <row r="19" spans="1:6">
      <c r="A19" s="5" t="s">
        <v>11</v>
      </c>
      <c r="F19" s="5">
        <f>SUM(B19:E19)</f>
        <v>0</v>
      </c>
    </row>
    <row r="20" spans="1:6">
      <c r="A20" s="6" t="s">
        <v>12</v>
      </c>
      <c r="F20" s="5">
        <f t="shared" ref="F20:F29" si="1">SUM(B20:E20)</f>
        <v>0</v>
      </c>
    </row>
    <row r="21" spans="1:6">
      <c r="A21" s="5" t="s">
        <v>13</v>
      </c>
      <c r="F21" s="5">
        <f t="shared" si="1"/>
        <v>0</v>
      </c>
    </row>
    <row r="22" spans="1:6">
      <c r="A22" s="5" t="s">
        <v>24</v>
      </c>
      <c r="F22" s="5">
        <f t="shared" si="1"/>
        <v>0</v>
      </c>
    </row>
    <row r="23" spans="1:6">
      <c r="A23" s="6" t="s">
        <v>14</v>
      </c>
      <c r="F23" s="5">
        <f t="shared" si="1"/>
        <v>0</v>
      </c>
    </row>
    <row r="24" spans="1:6">
      <c r="A24" s="5" t="s">
        <v>15</v>
      </c>
      <c r="F24" s="5">
        <f t="shared" si="1"/>
        <v>0</v>
      </c>
    </row>
    <row r="25" spans="1:6">
      <c r="A25" s="6" t="s">
        <v>16</v>
      </c>
      <c r="F25" s="5">
        <f t="shared" si="1"/>
        <v>0</v>
      </c>
    </row>
    <row r="26" spans="1:6">
      <c r="A26" s="5" t="s">
        <v>17</v>
      </c>
      <c r="F26" s="5">
        <f t="shared" si="1"/>
        <v>0</v>
      </c>
    </row>
    <row r="27" spans="1:6">
      <c r="A27" s="6" t="s">
        <v>18</v>
      </c>
      <c r="F27" s="5">
        <f t="shared" si="1"/>
        <v>0</v>
      </c>
    </row>
    <row r="28" spans="1:6">
      <c r="A28" s="5" t="s">
        <v>19</v>
      </c>
      <c r="F28" s="5">
        <f t="shared" si="1"/>
        <v>0</v>
      </c>
    </row>
    <row r="29" spans="1:6">
      <c r="A29" s="5" t="s">
        <v>20</v>
      </c>
      <c r="F29" s="5">
        <f t="shared" si="1"/>
        <v>0</v>
      </c>
    </row>
    <row r="30" spans="1:6" ht="13.5" thickBot="1">
      <c r="A30" s="8" t="s">
        <v>21</v>
      </c>
      <c r="B30" s="11">
        <f>SUM(B19:B29)</f>
        <v>0</v>
      </c>
      <c r="C30" s="11">
        <f>SUM(C19:C29)</f>
        <v>0</v>
      </c>
      <c r="D30" s="11">
        <f>SUM(D19:D29)</f>
        <v>0</v>
      </c>
      <c r="E30" s="11">
        <f>SUM(E19:E29)</f>
        <v>0</v>
      </c>
      <c r="F30" s="8">
        <f>SUM(B30:E30)</f>
        <v>0</v>
      </c>
    </row>
    <row r="31" spans="1:6" ht="13.5" thickTop="1">
      <c r="A31" s="4"/>
      <c r="B31" s="3"/>
      <c r="C31" s="3"/>
      <c r="D31" s="3"/>
      <c r="E31" s="3"/>
      <c r="F31" s="3"/>
    </row>
    <row r="32" spans="1:6">
      <c r="A32" s="7" t="s">
        <v>23</v>
      </c>
      <c r="B32" s="2">
        <f>B16-B30</f>
        <v>0</v>
      </c>
      <c r="C32" s="2">
        <f>C16-C30</f>
        <v>0</v>
      </c>
      <c r="D32" s="2">
        <f>D16-D30</f>
        <v>0</v>
      </c>
      <c r="E32" s="2">
        <f>E16-E30</f>
        <v>0</v>
      </c>
      <c r="F32" s="2">
        <f>F16-F30</f>
        <v>0</v>
      </c>
    </row>
  </sheetData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J17" sqref="J17"/>
    </sheetView>
  </sheetViews>
  <sheetFormatPr baseColWidth="10" defaultRowHeight="12.75"/>
  <cols>
    <col min="1" max="1" width="34" customWidth="1"/>
    <col min="2" max="2" width="0.140625" customWidth="1"/>
    <col min="3" max="3" width="0.28515625" hidden="1" customWidth="1"/>
    <col min="4" max="4" width="11.42578125" hidden="1" customWidth="1"/>
    <col min="5" max="5" width="0.140625" hidden="1" customWidth="1"/>
  </cols>
  <sheetData>
    <row r="1" spans="1:8">
      <c r="A1" s="3" t="s">
        <v>72</v>
      </c>
      <c r="B1" s="3"/>
      <c r="C1" s="3"/>
      <c r="D1" s="2"/>
      <c r="E1" s="2"/>
      <c r="F1" s="2"/>
      <c r="G1" s="2"/>
      <c r="H1" s="2"/>
    </row>
    <row r="2" spans="1:8">
      <c r="A2" s="3"/>
      <c r="B2" s="3" t="s">
        <v>50</v>
      </c>
      <c r="C2" s="3" t="s">
        <v>51</v>
      </c>
      <c r="D2" s="3" t="s">
        <v>50</v>
      </c>
      <c r="E2" s="3" t="s">
        <v>51</v>
      </c>
      <c r="F2" s="3" t="s">
        <v>58</v>
      </c>
      <c r="G2" s="3" t="s">
        <v>58</v>
      </c>
      <c r="H2" s="2"/>
    </row>
    <row r="3" spans="1:8">
      <c r="A3" s="3" t="s">
        <v>74</v>
      </c>
      <c r="B3" s="24"/>
      <c r="C3" s="24"/>
      <c r="D3" s="24"/>
      <c r="E3" s="24"/>
      <c r="F3" s="13" t="s">
        <v>50</v>
      </c>
      <c r="G3" s="13" t="s">
        <v>51</v>
      </c>
      <c r="H3" s="2"/>
    </row>
    <row r="4" spans="1:8">
      <c r="A4" s="3" t="s">
        <v>55</v>
      </c>
      <c r="B4" s="3"/>
      <c r="C4" s="3"/>
      <c r="D4" s="3"/>
      <c r="E4" s="13"/>
      <c r="F4" s="13"/>
      <c r="G4" s="13"/>
      <c r="H4" s="2"/>
    </row>
    <row r="5" spans="1:8">
      <c r="A5" s="3"/>
      <c r="B5" s="3"/>
      <c r="C5" s="3"/>
      <c r="D5" s="2"/>
      <c r="E5" s="2"/>
      <c r="F5" s="2"/>
      <c r="G5" s="2"/>
      <c r="H5" s="2"/>
    </row>
    <row r="6" spans="1:8">
      <c r="A6" s="5" t="s">
        <v>3</v>
      </c>
      <c r="B6" s="5"/>
      <c r="C6" s="5"/>
      <c r="D6" s="5"/>
      <c r="E6" s="5"/>
      <c r="F6" s="5">
        <f>B6+D6</f>
        <v>0</v>
      </c>
      <c r="G6" s="5">
        <f>C6+E6</f>
        <v>0</v>
      </c>
      <c r="H6" s="2"/>
    </row>
    <row r="7" spans="1:8">
      <c r="A7" s="5" t="s">
        <v>25</v>
      </c>
      <c r="B7" s="5"/>
      <c r="C7" s="5"/>
      <c r="D7" s="5"/>
      <c r="E7" s="5"/>
      <c r="F7" s="5">
        <f t="shared" ref="F7:F17" si="0">B7+D7</f>
        <v>0</v>
      </c>
      <c r="G7" s="5">
        <f t="shared" ref="G7:G17" si="1">C7+E7</f>
        <v>0</v>
      </c>
      <c r="H7" s="2"/>
    </row>
    <row r="8" spans="1:8">
      <c r="A8" s="5" t="s">
        <v>26</v>
      </c>
      <c r="B8" s="5"/>
      <c r="C8" s="5"/>
      <c r="D8" s="5"/>
      <c r="E8" s="5"/>
      <c r="F8" s="5">
        <f t="shared" si="0"/>
        <v>0</v>
      </c>
      <c r="G8" s="5">
        <f t="shared" si="1"/>
        <v>0</v>
      </c>
      <c r="H8" s="2"/>
    </row>
    <row r="9" spans="1:8">
      <c r="A9" s="5" t="s">
        <v>27</v>
      </c>
      <c r="B9" s="5"/>
      <c r="C9" s="5"/>
      <c r="D9" s="5"/>
      <c r="E9" s="5"/>
      <c r="F9" s="5">
        <f t="shared" si="0"/>
        <v>0</v>
      </c>
      <c r="G9" s="5">
        <f t="shared" si="1"/>
        <v>0</v>
      </c>
      <c r="H9" s="2"/>
    </row>
    <row r="10" spans="1:8">
      <c r="A10" s="5" t="s">
        <v>4</v>
      </c>
      <c r="B10" s="5"/>
      <c r="C10" s="5"/>
      <c r="D10" s="5"/>
      <c r="E10" s="5"/>
      <c r="F10" s="5">
        <f t="shared" si="0"/>
        <v>0</v>
      </c>
      <c r="G10" s="5">
        <f t="shared" si="1"/>
        <v>0</v>
      </c>
      <c r="H10" s="2"/>
    </row>
    <row r="11" spans="1:8">
      <c r="A11" s="5" t="s">
        <v>5</v>
      </c>
      <c r="B11" s="5"/>
      <c r="C11" s="5"/>
      <c r="D11" s="5"/>
      <c r="E11" s="5"/>
      <c r="F11" s="5">
        <f t="shared" si="0"/>
        <v>0</v>
      </c>
      <c r="G11" s="5">
        <f t="shared" si="1"/>
        <v>0</v>
      </c>
      <c r="H11" s="2"/>
    </row>
    <row r="12" spans="1:8">
      <c r="A12" s="5" t="s">
        <v>6</v>
      </c>
      <c r="B12" s="5"/>
      <c r="C12" s="5"/>
      <c r="D12" s="5"/>
      <c r="E12" s="5"/>
      <c r="F12" s="5">
        <f t="shared" si="0"/>
        <v>0</v>
      </c>
      <c r="G12" s="5">
        <f t="shared" si="1"/>
        <v>0</v>
      </c>
      <c r="H12" s="2"/>
    </row>
    <row r="13" spans="1:8">
      <c r="A13" s="5" t="s">
        <v>7</v>
      </c>
      <c r="B13" s="5"/>
      <c r="C13" s="5"/>
      <c r="D13" s="5"/>
      <c r="E13" s="5"/>
      <c r="F13" s="5">
        <f t="shared" si="0"/>
        <v>0</v>
      </c>
      <c r="G13" s="5">
        <f t="shared" si="1"/>
        <v>0</v>
      </c>
      <c r="H13" s="2"/>
    </row>
    <row r="14" spans="1:8">
      <c r="A14" s="5" t="s">
        <v>8</v>
      </c>
      <c r="B14" s="5"/>
      <c r="C14" s="5"/>
      <c r="D14" s="5"/>
      <c r="E14" s="5"/>
      <c r="F14" s="5">
        <f t="shared" si="0"/>
        <v>0</v>
      </c>
      <c r="G14" s="5">
        <f t="shared" si="1"/>
        <v>0</v>
      </c>
      <c r="H14" s="2"/>
    </row>
    <row r="15" spans="1:8">
      <c r="A15" s="5" t="s">
        <v>29</v>
      </c>
      <c r="B15" s="5"/>
      <c r="C15" s="5"/>
      <c r="D15" s="5"/>
      <c r="E15" s="5"/>
      <c r="F15" s="5">
        <f t="shared" si="0"/>
        <v>0</v>
      </c>
      <c r="G15" s="5">
        <f t="shared" si="1"/>
        <v>0</v>
      </c>
      <c r="H15" s="2"/>
    </row>
    <row r="16" spans="1:8">
      <c r="A16" s="5" t="s">
        <v>32</v>
      </c>
      <c r="B16" s="5"/>
      <c r="C16" s="5"/>
      <c r="D16" s="5"/>
      <c r="E16" s="5"/>
      <c r="F16" s="5">
        <f t="shared" si="0"/>
        <v>0</v>
      </c>
      <c r="G16" s="5">
        <f t="shared" si="1"/>
        <v>0</v>
      </c>
      <c r="H16" s="2"/>
    </row>
    <row r="17" spans="1:8">
      <c r="A17" s="5" t="s">
        <v>33</v>
      </c>
      <c r="B17" s="5"/>
      <c r="C17" s="5"/>
      <c r="D17" s="5"/>
      <c r="E17" s="5"/>
      <c r="F17" s="5">
        <f t="shared" si="0"/>
        <v>0</v>
      </c>
      <c r="G17" s="5">
        <f t="shared" si="1"/>
        <v>0</v>
      </c>
      <c r="H17" s="2"/>
    </row>
    <row r="18" spans="1:8" ht="13.5" thickBot="1">
      <c r="A18" s="8" t="s">
        <v>9</v>
      </c>
      <c r="B18" s="8">
        <f t="shared" ref="B18:F18" si="2">SUM(B7:B17)</f>
        <v>0</v>
      </c>
      <c r="C18" s="8">
        <f t="shared" si="2"/>
        <v>0</v>
      </c>
      <c r="D18" s="8">
        <f t="shared" si="2"/>
        <v>0</v>
      </c>
      <c r="E18" s="8">
        <f t="shared" si="2"/>
        <v>0</v>
      </c>
      <c r="F18" s="8">
        <f t="shared" si="2"/>
        <v>0</v>
      </c>
      <c r="G18" s="8">
        <f>SUM(G6:G17)</f>
        <v>0</v>
      </c>
      <c r="H18" s="2"/>
    </row>
    <row r="19" spans="1:8" ht="13.5" thickTop="1">
      <c r="A19" s="5"/>
      <c r="B19" s="5"/>
      <c r="C19" s="5"/>
      <c r="D19" s="5"/>
      <c r="E19" s="5"/>
      <c r="F19" s="5"/>
      <c r="G19" s="5"/>
      <c r="H19" s="2"/>
    </row>
    <row r="20" spans="1:8">
      <c r="A20" s="4" t="s">
        <v>10</v>
      </c>
      <c r="B20" s="4"/>
      <c r="C20" s="4"/>
      <c r="D20" s="5"/>
      <c r="E20" s="5"/>
      <c r="F20" s="5"/>
      <c r="G20" s="5"/>
      <c r="H20" s="2"/>
    </row>
    <row r="21" spans="1:8">
      <c r="A21" s="5" t="s">
        <v>11</v>
      </c>
      <c r="B21" s="5"/>
      <c r="C21" s="5"/>
      <c r="D21" s="5"/>
      <c r="E21" s="5"/>
      <c r="F21" s="5">
        <f t="shared" ref="F21:F31" si="3">B21+D21</f>
        <v>0</v>
      </c>
      <c r="G21" s="5">
        <f t="shared" ref="G21:G31" si="4">C21+E21</f>
        <v>0</v>
      </c>
      <c r="H21" s="2"/>
    </row>
    <row r="22" spans="1:8">
      <c r="A22" s="6" t="s">
        <v>12</v>
      </c>
      <c r="B22" s="6"/>
      <c r="C22" s="6"/>
      <c r="D22" s="5"/>
      <c r="E22" s="5"/>
      <c r="F22" s="5">
        <f t="shared" si="3"/>
        <v>0</v>
      </c>
      <c r="G22" s="5">
        <f t="shared" si="4"/>
        <v>0</v>
      </c>
      <c r="H22" s="2"/>
    </row>
    <row r="23" spans="1:8">
      <c r="A23" s="5" t="s">
        <v>13</v>
      </c>
      <c r="B23" s="5"/>
      <c r="C23" s="5"/>
      <c r="D23" s="5"/>
      <c r="E23" s="5"/>
      <c r="F23" s="5">
        <f t="shared" si="3"/>
        <v>0</v>
      </c>
      <c r="G23" s="5">
        <f t="shared" si="4"/>
        <v>0</v>
      </c>
      <c r="H23" s="2"/>
    </row>
    <row r="24" spans="1:8">
      <c r="A24" s="5" t="s">
        <v>24</v>
      </c>
      <c r="B24" s="5"/>
      <c r="C24" s="5"/>
      <c r="D24" s="5"/>
      <c r="E24" s="5"/>
      <c r="F24" s="5">
        <f t="shared" si="3"/>
        <v>0</v>
      </c>
      <c r="G24" s="5">
        <f t="shared" si="4"/>
        <v>0</v>
      </c>
      <c r="H24" s="2"/>
    </row>
    <row r="25" spans="1:8">
      <c r="A25" s="6" t="s">
        <v>14</v>
      </c>
      <c r="B25" s="6"/>
      <c r="C25" s="6"/>
      <c r="D25" s="5"/>
      <c r="E25" s="5"/>
      <c r="F25" s="5">
        <f t="shared" si="3"/>
        <v>0</v>
      </c>
      <c r="G25" s="5">
        <f t="shared" si="4"/>
        <v>0</v>
      </c>
      <c r="H25" s="2"/>
    </row>
    <row r="26" spans="1:8">
      <c r="A26" s="5" t="s">
        <v>15</v>
      </c>
      <c r="B26" s="5"/>
      <c r="C26" s="5"/>
      <c r="D26" s="5"/>
      <c r="E26" s="5"/>
      <c r="F26" s="5">
        <f t="shared" si="3"/>
        <v>0</v>
      </c>
      <c r="G26" s="5">
        <f t="shared" si="4"/>
        <v>0</v>
      </c>
      <c r="H26" s="2"/>
    </row>
    <row r="27" spans="1:8">
      <c r="A27" s="6" t="s">
        <v>16</v>
      </c>
      <c r="B27" s="6"/>
      <c r="C27" s="6"/>
      <c r="D27" s="5"/>
      <c r="E27" s="5"/>
      <c r="F27" s="5">
        <f t="shared" si="3"/>
        <v>0</v>
      </c>
      <c r="G27" s="5">
        <f t="shared" si="4"/>
        <v>0</v>
      </c>
      <c r="H27" s="2"/>
    </row>
    <row r="28" spans="1:8">
      <c r="A28" s="5" t="s">
        <v>17</v>
      </c>
      <c r="B28" s="5"/>
      <c r="C28" s="5"/>
      <c r="D28" s="5"/>
      <c r="E28" s="5"/>
      <c r="F28" s="5">
        <f t="shared" si="3"/>
        <v>0</v>
      </c>
      <c r="G28" s="5">
        <f t="shared" si="4"/>
        <v>0</v>
      </c>
      <c r="H28" s="2"/>
    </row>
    <row r="29" spans="1:8">
      <c r="A29" s="6" t="s">
        <v>18</v>
      </c>
      <c r="B29" s="6"/>
      <c r="C29" s="6"/>
      <c r="D29" s="5"/>
      <c r="E29" s="5"/>
      <c r="F29" s="5">
        <f t="shared" si="3"/>
        <v>0</v>
      </c>
      <c r="G29" s="5">
        <f t="shared" si="4"/>
        <v>0</v>
      </c>
      <c r="H29" s="2"/>
    </row>
    <row r="30" spans="1:8">
      <c r="A30" s="5" t="s">
        <v>19</v>
      </c>
      <c r="B30" s="5"/>
      <c r="C30" s="5"/>
      <c r="D30" s="5"/>
      <c r="E30" s="5"/>
      <c r="F30" s="5">
        <f t="shared" si="3"/>
        <v>0</v>
      </c>
      <c r="G30" s="5">
        <f t="shared" si="4"/>
        <v>0</v>
      </c>
      <c r="H30" s="2"/>
    </row>
    <row r="31" spans="1:8">
      <c r="A31" s="5" t="s">
        <v>20</v>
      </c>
      <c r="B31" s="5"/>
      <c r="C31" s="5"/>
      <c r="D31" s="5"/>
      <c r="E31" s="5"/>
      <c r="F31" s="5">
        <f t="shared" si="3"/>
        <v>0</v>
      </c>
      <c r="G31" s="5">
        <f t="shared" si="4"/>
        <v>0</v>
      </c>
      <c r="H31" s="2"/>
    </row>
    <row r="32" spans="1:8" ht="13.5" thickBot="1">
      <c r="A32" s="8" t="s">
        <v>21</v>
      </c>
      <c r="B32" s="8">
        <f t="shared" ref="B32:G32" si="5">SUM(B21:B31)</f>
        <v>0</v>
      </c>
      <c r="C32" s="8">
        <f t="shared" si="5"/>
        <v>0</v>
      </c>
      <c r="D32" s="8">
        <f t="shared" si="5"/>
        <v>0</v>
      </c>
      <c r="E32" s="8">
        <f t="shared" si="5"/>
        <v>0</v>
      </c>
      <c r="F32" s="8">
        <f t="shared" si="5"/>
        <v>0</v>
      </c>
      <c r="G32" s="8">
        <f t="shared" si="5"/>
        <v>0</v>
      </c>
      <c r="H32" s="2"/>
    </row>
    <row r="33" spans="1:8" ht="13.5" thickTop="1">
      <c r="A33" s="4"/>
      <c r="B33" s="4"/>
      <c r="C33" s="4"/>
      <c r="D33" s="4"/>
      <c r="E33" s="4"/>
      <c r="F33" s="4"/>
      <c r="G33" s="4"/>
      <c r="H33" s="2"/>
    </row>
    <row r="34" spans="1:8" ht="13.5" thickBot="1">
      <c r="A34" s="10" t="s">
        <v>23</v>
      </c>
      <c r="B34" s="10"/>
      <c r="C34" s="10"/>
      <c r="D34" s="8">
        <f t="shared" ref="D34:G34" si="6">D18-D32</f>
        <v>0</v>
      </c>
      <c r="E34" s="8">
        <f t="shared" si="6"/>
        <v>0</v>
      </c>
      <c r="F34" s="8">
        <f t="shared" si="6"/>
        <v>0</v>
      </c>
      <c r="G34" s="8">
        <f t="shared" si="6"/>
        <v>0</v>
      </c>
      <c r="H34" s="2"/>
    </row>
    <row r="35" spans="1:8" ht="13.5" thickTop="1">
      <c r="A35" s="2"/>
      <c r="B35" s="2"/>
      <c r="C35" s="2"/>
      <c r="D35" s="2"/>
      <c r="E35" s="2"/>
      <c r="F35" s="2"/>
      <c r="G35" s="2"/>
      <c r="H35" s="2"/>
    </row>
    <row r="36" spans="1:8">
      <c r="A36" s="2"/>
      <c r="B36" s="2"/>
      <c r="C36" s="2"/>
      <c r="D36" s="2"/>
      <c r="E36" s="2"/>
      <c r="F36" s="2"/>
      <c r="G36" s="2"/>
      <c r="H36" s="2"/>
    </row>
  </sheetData>
  <mergeCells count="2">
    <mergeCell ref="D3:E3"/>
    <mergeCell ref="B3:C3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5"/>
  <sheetViews>
    <sheetView tabSelected="1" workbookViewId="0">
      <selection activeCell="B31" sqref="B31"/>
    </sheetView>
  </sheetViews>
  <sheetFormatPr baseColWidth="10" defaultRowHeight="12.75"/>
  <cols>
    <col min="1" max="1" width="25.7109375" style="2" customWidth="1"/>
    <col min="2" max="2" width="10" style="2" customWidth="1"/>
    <col min="3" max="3" width="11.140625" style="2" customWidth="1"/>
    <col min="4" max="4" width="12.28515625" style="2" customWidth="1"/>
    <col min="5" max="5" width="14.42578125" style="2" customWidth="1"/>
    <col min="6" max="6" width="11.5703125" style="2" customWidth="1"/>
    <col min="7" max="7" width="13.28515625" style="2" customWidth="1"/>
    <col min="8" max="8" width="14.28515625" style="2" customWidth="1"/>
    <col min="9" max="9" width="14.42578125" style="2" customWidth="1"/>
    <col min="10" max="10" width="13.7109375" style="2" customWidth="1"/>
    <col min="11" max="16384" width="11.42578125" style="2"/>
  </cols>
  <sheetData>
    <row r="1" spans="1:9">
      <c r="A1" s="3" t="s">
        <v>42</v>
      </c>
      <c r="B1" s="3"/>
      <c r="C1" s="3"/>
      <c r="D1" s="3"/>
      <c r="E1" s="3"/>
      <c r="F1" s="3"/>
      <c r="G1" s="3"/>
      <c r="H1" s="3"/>
    </row>
    <row r="2" spans="1:9">
      <c r="B2" s="12" t="s">
        <v>66</v>
      </c>
      <c r="C2" s="12" t="s">
        <v>67</v>
      </c>
      <c r="D2" s="12" t="s">
        <v>0</v>
      </c>
      <c r="E2" s="12" t="s">
        <v>1</v>
      </c>
      <c r="F2" s="12" t="s">
        <v>22</v>
      </c>
      <c r="G2" s="12" t="s">
        <v>71</v>
      </c>
      <c r="H2" s="12" t="s">
        <v>52</v>
      </c>
      <c r="I2" s="14" t="s">
        <v>53</v>
      </c>
    </row>
    <row r="3" spans="1:9">
      <c r="A3" s="3" t="s">
        <v>74</v>
      </c>
      <c r="B3" s="4"/>
      <c r="C3" s="4"/>
      <c r="D3" s="4"/>
      <c r="E3" s="4"/>
      <c r="F3" s="4"/>
      <c r="G3" s="4"/>
      <c r="H3" s="4"/>
    </row>
    <row r="4" spans="1:9">
      <c r="A4" s="3"/>
      <c r="B4" s="4"/>
      <c r="C4" s="4"/>
      <c r="D4" s="4"/>
      <c r="E4" s="4"/>
      <c r="F4" s="4"/>
      <c r="G4" s="4"/>
      <c r="H4" s="4"/>
    </row>
    <row r="5" spans="1:9">
      <c r="A5" s="4" t="s">
        <v>2</v>
      </c>
      <c r="B5" s="4"/>
      <c r="C5" s="4"/>
      <c r="D5" s="4"/>
      <c r="E5" s="4"/>
      <c r="F5" s="4"/>
      <c r="G5" s="4"/>
      <c r="H5" s="4"/>
    </row>
    <row r="6" spans="1:9">
      <c r="A6" s="5" t="s">
        <v>3</v>
      </c>
      <c r="B6" s="5">
        <f>Felles!G6</f>
        <v>0</v>
      </c>
      <c r="C6" s="5">
        <f>Distriksarb.!G6</f>
        <v>0</v>
      </c>
      <c r="D6" s="5">
        <f>'Kystmuseet '!G6</f>
        <v>34589</v>
      </c>
      <c r="E6" s="5">
        <f>Namdalsmuseet!G6</f>
        <v>0</v>
      </c>
      <c r="F6" s="5">
        <f>Spillum!G6</f>
        <v>139</v>
      </c>
      <c r="G6" s="5">
        <f>Kunstmuseet!G6</f>
        <v>0</v>
      </c>
      <c r="H6" s="6">
        <f>SUM(B6:G6)</f>
        <v>34728</v>
      </c>
      <c r="I6" s="5">
        <f>Felles!H6+Distriksarb.!H6+'Kystmuseet '!H6+Namdalsmuseet!H6+Spillum!H6+Kunstmuseet!H6</f>
        <v>187500</v>
      </c>
    </row>
    <row r="7" spans="1:9">
      <c r="A7" s="5" t="s">
        <v>25</v>
      </c>
      <c r="B7" s="5">
        <f>Felles!G7</f>
        <v>0</v>
      </c>
      <c r="C7" s="5">
        <f>Distriksarb.!G7</f>
        <v>0</v>
      </c>
      <c r="D7" s="5">
        <f>'Kystmuseet '!G7</f>
        <v>18910</v>
      </c>
      <c r="E7" s="5">
        <f>Namdalsmuseet!G7</f>
        <v>0</v>
      </c>
      <c r="F7" s="5">
        <f>Spillum!G7</f>
        <v>200</v>
      </c>
      <c r="G7" s="5">
        <f>Kunstmuseet!G7</f>
        <v>33915</v>
      </c>
      <c r="H7" s="6">
        <f t="shared" ref="H7:H17" si="0">SUM(B7:G7)</f>
        <v>53025</v>
      </c>
      <c r="I7" s="5">
        <f>Felles!H7+Distriksarb.!H7+'Kystmuseet '!H7+Namdalsmuseet!H7+Spillum!H7+Kunstmuseet!H7</f>
        <v>121250</v>
      </c>
    </row>
    <row r="8" spans="1:9">
      <c r="A8" s="5" t="s">
        <v>26</v>
      </c>
      <c r="B8" s="5">
        <f>Felles!G8</f>
        <v>0</v>
      </c>
      <c r="C8" s="5">
        <f>Distriksarb.!G8</f>
        <v>0</v>
      </c>
      <c r="D8" s="5">
        <f>'Kystmuseet '!G8</f>
        <v>325619</v>
      </c>
      <c r="E8" s="5">
        <f>Namdalsmuseet!G8</f>
        <v>0</v>
      </c>
      <c r="F8" s="5">
        <f>Spillum!G8</f>
        <v>0</v>
      </c>
      <c r="G8" s="5">
        <f>Kunstmuseet!G8</f>
        <v>0</v>
      </c>
      <c r="H8" s="6">
        <f t="shared" si="0"/>
        <v>325619</v>
      </c>
      <c r="I8" s="5">
        <f>Felles!H8+Distriksarb.!H8+'Kystmuseet '!H8+Namdalsmuseet!H8+Spillum!H8+Kunstmuseet!H8</f>
        <v>687500</v>
      </c>
    </row>
    <row r="9" spans="1:9">
      <c r="A9" s="5" t="s">
        <v>27</v>
      </c>
      <c r="B9" s="5">
        <f>Felles!G9</f>
        <v>0</v>
      </c>
      <c r="C9" s="5">
        <f>Distriksarb.!G9</f>
        <v>0</v>
      </c>
      <c r="D9" s="5">
        <f>'Kystmuseet '!G9</f>
        <v>0</v>
      </c>
      <c r="E9" s="5">
        <f>Namdalsmuseet!G9</f>
        <v>0</v>
      </c>
      <c r="F9" s="5">
        <f>Spillum!G9</f>
        <v>291051</v>
      </c>
      <c r="G9" s="5">
        <f>Kunstmuseet!G9</f>
        <v>0</v>
      </c>
      <c r="H9" s="6">
        <f t="shared" si="0"/>
        <v>291051</v>
      </c>
      <c r="I9" s="5">
        <f>Felles!H9+Distriksarb.!H9+'Kystmuseet '!H9+Namdalsmuseet!H9+Spillum!H9+Kunstmuseet!H9</f>
        <v>300000</v>
      </c>
    </row>
    <row r="10" spans="1:9">
      <c r="A10" s="5" t="s">
        <v>4</v>
      </c>
      <c r="B10" s="5">
        <f>Felles!G10</f>
        <v>0</v>
      </c>
      <c r="C10" s="5">
        <f>Distriksarb.!G10</f>
        <v>0</v>
      </c>
      <c r="D10" s="5">
        <f>'Kystmuseet '!G10</f>
        <v>73350</v>
      </c>
      <c r="E10" s="5">
        <f>Namdalsmuseet!G10</f>
        <v>0</v>
      </c>
      <c r="F10" s="5">
        <f>Spillum!G10</f>
        <v>2800</v>
      </c>
      <c r="G10" s="5">
        <f>Kunstmuseet!G10</f>
        <v>0</v>
      </c>
      <c r="H10" s="6">
        <f t="shared" si="0"/>
        <v>76150</v>
      </c>
      <c r="I10" s="5">
        <f>Felles!H10+Distriksarb.!H10+'Kystmuseet '!H10+Namdalsmuseet!H10+Spillum!H10+Kunstmuseet!H10</f>
        <v>142500</v>
      </c>
    </row>
    <row r="11" spans="1:9">
      <c r="A11" s="5" t="s">
        <v>5</v>
      </c>
      <c r="B11" s="5">
        <f>Felles!G11</f>
        <v>0</v>
      </c>
      <c r="C11" s="5">
        <f>Distriksarb.!G11</f>
        <v>0</v>
      </c>
      <c r="D11" s="5">
        <f>'Kystmuseet '!G11</f>
        <v>0</v>
      </c>
      <c r="E11" s="5">
        <f>Namdalsmuseet!G11</f>
        <v>0</v>
      </c>
      <c r="F11" s="5">
        <f>Spillum!G11</f>
        <v>0</v>
      </c>
      <c r="G11" s="5">
        <f>Kunstmuseet!G11</f>
        <v>0</v>
      </c>
      <c r="H11" s="6">
        <f t="shared" si="0"/>
        <v>0</v>
      </c>
      <c r="I11" s="5">
        <f>Felles!H11+Distriksarb.!H11+'Kystmuseet '!H11+Namdalsmuseet!H11+Spillum!H11+Kunstmuseet!H11</f>
        <v>87500</v>
      </c>
    </row>
    <row r="12" spans="1:9">
      <c r="A12" s="5" t="s">
        <v>6</v>
      </c>
      <c r="B12" s="5">
        <f>Felles!G12</f>
        <v>571250</v>
      </c>
      <c r="C12" s="5">
        <f>Distriksarb.!G12</f>
        <v>41250</v>
      </c>
      <c r="D12" s="5">
        <f>'Kystmuseet '!G12</f>
        <v>1287500</v>
      </c>
      <c r="E12" s="5">
        <f>Namdalsmuseet!G12</f>
        <v>308125</v>
      </c>
      <c r="F12" s="5">
        <f>Spillum!G12</f>
        <v>285875</v>
      </c>
      <c r="G12" s="5">
        <f>Kunstmuseet!G12</f>
        <v>53750</v>
      </c>
      <c r="H12" s="6">
        <f t="shared" si="0"/>
        <v>2547750</v>
      </c>
      <c r="I12" s="5">
        <f>Felles!H12+Distriksarb.!H12+'Kystmuseet '!H12+Namdalsmuseet!H12+Spillum!H12+Kunstmuseet!H12</f>
        <v>2547750</v>
      </c>
    </row>
    <row r="13" spans="1:9">
      <c r="A13" s="5" t="s">
        <v>7</v>
      </c>
      <c r="B13" s="5">
        <f>Felles!G13</f>
        <v>233450</v>
      </c>
      <c r="C13" s="5">
        <f>Distriksarb.!G13</f>
        <v>168750</v>
      </c>
      <c r="D13" s="5">
        <f>'Kystmuseet '!G13</f>
        <v>542500</v>
      </c>
      <c r="E13" s="5">
        <f>Namdalsmuseet!G13</f>
        <v>142500</v>
      </c>
      <c r="F13" s="5">
        <f>Spillum!G13</f>
        <v>121250</v>
      </c>
      <c r="G13" s="5">
        <f>Kunstmuseet!G13</f>
        <v>1075000</v>
      </c>
      <c r="H13" s="6">
        <f t="shared" si="0"/>
        <v>2283450</v>
      </c>
      <c r="I13" s="5">
        <f>Felles!H13+Distriksarb.!H13+'Kystmuseet '!H13+Namdalsmuseet!H13+Spillum!H13+Kunstmuseet!H13</f>
        <v>2283450</v>
      </c>
    </row>
    <row r="14" spans="1:9">
      <c r="A14" s="5" t="s">
        <v>8</v>
      </c>
      <c r="B14" s="5">
        <f>Felles!G14</f>
        <v>0</v>
      </c>
      <c r="C14" s="5">
        <f>Distriksarb.!G14</f>
        <v>116877</v>
      </c>
      <c r="D14" s="5">
        <f>'Kystmuseet '!G14</f>
        <v>200000</v>
      </c>
      <c r="E14" s="5">
        <f>Namdalsmuseet!G14</f>
        <v>101500</v>
      </c>
      <c r="F14" s="5">
        <f>Spillum!G14</f>
        <v>85000</v>
      </c>
      <c r="G14" s="5">
        <f>Kunstmuseet!G14</f>
        <v>0</v>
      </c>
      <c r="H14" s="6">
        <f t="shared" si="0"/>
        <v>503377</v>
      </c>
      <c r="I14" s="5">
        <f>Felles!H14+Distriksarb.!H14+'Kystmuseet '!H14+Namdalsmuseet!H14+Spillum!H14+Kunstmuseet!H14</f>
        <v>503377</v>
      </c>
    </row>
    <row r="15" spans="1:9">
      <c r="A15" s="5" t="s">
        <v>29</v>
      </c>
      <c r="B15" s="5">
        <f>Felles!G15</f>
        <v>0</v>
      </c>
      <c r="C15" s="5">
        <f>Distriksarb.!G15</f>
        <v>0</v>
      </c>
      <c r="D15" s="5">
        <f>'Kystmuseet '!G15</f>
        <v>0</v>
      </c>
      <c r="E15" s="5">
        <f>Namdalsmuseet!G15</f>
        <v>0</v>
      </c>
      <c r="F15" s="5">
        <f>Spillum!G15</f>
        <v>683750</v>
      </c>
      <c r="G15" s="5">
        <f>Kunstmuseet!G15</f>
        <v>0</v>
      </c>
      <c r="H15" s="6">
        <f t="shared" si="0"/>
        <v>683750</v>
      </c>
      <c r="I15" s="5">
        <f>Felles!H15+Distriksarb.!H15+'Kystmuseet '!H15+Namdalsmuseet!H15+Spillum!H15+Kunstmuseet!H15</f>
        <v>683750</v>
      </c>
    </row>
    <row r="16" spans="1:9">
      <c r="A16" s="5" t="s">
        <v>32</v>
      </c>
      <c r="B16" s="5">
        <f>Felles!G16</f>
        <v>0</v>
      </c>
      <c r="C16" s="5">
        <f>Distriksarb.!G16</f>
        <v>0</v>
      </c>
      <c r="D16" s="5">
        <f>'Kystmuseet '!G16</f>
        <v>86882</v>
      </c>
      <c r="E16" s="5">
        <f>Namdalsmuseet!G16</f>
        <v>0</v>
      </c>
      <c r="F16" s="5">
        <f>Spillum!G16</f>
        <v>345394</v>
      </c>
      <c r="G16" s="5">
        <f>Kunstmuseet!G16</f>
        <v>0</v>
      </c>
      <c r="H16" s="6">
        <f t="shared" si="0"/>
        <v>432276</v>
      </c>
      <c r="I16" s="5">
        <f>Felles!H16+Distriksarb.!H16+'Kystmuseet '!H16+Namdalsmuseet!H16+Spillum!H16+Kunstmuseet!H16</f>
        <v>1701705</v>
      </c>
    </row>
    <row r="17" spans="1:9">
      <c r="A17" s="5" t="s">
        <v>33</v>
      </c>
      <c r="B17" s="5">
        <f>Felles!G17</f>
        <v>0</v>
      </c>
      <c r="C17" s="5">
        <f>Distriksarb.!G17</f>
        <v>0</v>
      </c>
      <c r="D17" s="5">
        <f>'Kystmuseet '!G17</f>
        <v>0</v>
      </c>
      <c r="E17" s="5">
        <f>Namdalsmuseet!G17</f>
        <v>0</v>
      </c>
      <c r="F17" s="5">
        <f>Spillum!G17</f>
        <v>0</v>
      </c>
      <c r="G17" s="5">
        <f>Kunstmuseet!G17</f>
        <v>0</v>
      </c>
      <c r="H17" s="6">
        <f t="shared" si="0"/>
        <v>0</v>
      </c>
      <c r="I17" s="5">
        <f>Felles!H17+Distriksarb.!H17+'Kystmuseet '!H17+Namdalsmuseet!H17+Spillum!H17+Kunstmuseet!H17</f>
        <v>1894000</v>
      </c>
    </row>
    <row r="18" spans="1:9" ht="13.5" thickBot="1">
      <c r="A18" s="8" t="s">
        <v>9</v>
      </c>
      <c r="B18" s="8">
        <f t="shared" ref="B18:I18" si="1">SUM(B6:B17)</f>
        <v>804700</v>
      </c>
      <c r="C18" s="8">
        <f t="shared" si="1"/>
        <v>326877</v>
      </c>
      <c r="D18" s="8">
        <f t="shared" si="1"/>
        <v>2569350</v>
      </c>
      <c r="E18" s="8">
        <f t="shared" si="1"/>
        <v>552125</v>
      </c>
      <c r="F18" s="8">
        <f t="shared" si="1"/>
        <v>1815459</v>
      </c>
      <c r="G18" s="8">
        <f t="shared" si="1"/>
        <v>1162665</v>
      </c>
      <c r="H18" s="8">
        <f t="shared" si="1"/>
        <v>7231176</v>
      </c>
      <c r="I18" s="8">
        <f t="shared" si="1"/>
        <v>11140282</v>
      </c>
    </row>
    <row r="19" spans="1:9" ht="13.5" thickTop="1">
      <c r="A19" s="5"/>
      <c r="B19" s="5"/>
      <c r="C19" s="5"/>
      <c r="D19" s="5"/>
      <c r="E19" s="5"/>
      <c r="F19" s="5"/>
      <c r="G19" s="5"/>
      <c r="H19" s="4"/>
      <c r="I19" s="5"/>
    </row>
    <row r="20" spans="1:9">
      <c r="A20" s="4" t="s">
        <v>10</v>
      </c>
      <c r="B20" s="4"/>
      <c r="C20" s="4"/>
      <c r="D20" s="4"/>
      <c r="E20" s="4"/>
      <c r="F20" s="4"/>
      <c r="G20" s="4"/>
      <c r="H20" s="4"/>
      <c r="I20" s="5"/>
    </row>
    <row r="21" spans="1:9">
      <c r="A21" s="5" t="s">
        <v>11</v>
      </c>
      <c r="B21" s="5">
        <f>Felles!G21</f>
        <v>0</v>
      </c>
      <c r="C21" s="5">
        <f>Distriksarb.!G21</f>
        <v>0</v>
      </c>
      <c r="D21" s="5">
        <f>'Kystmuseet '!G21</f>
        <v>144295</v>
      </c>
      <c r="E21" s="5">
        <f>Namdalsmuseet!G21</f>
        <v>0</v>
      </c>
      <c r="F21" s="5">
        <f>Spillum!G21</f>
        <v>129612</v>
      </c>
      <c r="G21" s="5">
        <f>Kunstmuseet!G21</f>
        <v>38478</v>
      </c>
      <c r="H21" s="6">
        <f>SUM(B21:G21)</f>
        <v>312385</v>
      </c>
      <c r="I21" s="5">
        <f>Felles!H21+Distriksarb.!H21+'Kystmuseet '!H21+Namdalsmuseet!H21+Spillum!H21+Kunstmuseet!H21</f>
        <v>443750</v>
      </c>
    </row>
    <row r="22" spans="1:9">
      <c r="A22" s="6" t="s">
        <v>43</v>
      </c>
      <c r="B22" s="5">
        <f>Felles!G22</f>
        <v>0</v>
      </c>
      <c r="C22" s="5">
        <f>Distriksarb.!G22</f>
        <v>0</v>
      </c>
      <c r="D22" s="5">
        <f>'Kystmuseet '!G22</f>
        <v>41880</v>
      </c>
      <c r="E22" s="5">
        <f>Namdalsmuseet!G22</f>
        <v>0</v>
      </c>
      <c r="F22" s="5">
        <f>Spillum!G22</f>
        <v>0</v>
      </c>
      <c r="G22" s="5">
        <f>Kunstmuseet!G22</f>
        <v>0</v>
      </c>
      <c r="H22" s="6">
        <f t="shared" ref="H22:H31" si="2">SUM(B22:G22)</f>
        <v>41880</v>
      </c>
      <c r="I22" s="5">
        <f>Felles!H22+Distriksarb.!H22+'Kystmuseet '!H22+Namdalsmuseet!H22+Spillum!H22+Kunstmuseet!H22</f>
        <v>38750</v>
      </c>
    </row>
    <row r="23" spans="1:9">
      <c r="A23" s="5" t="s">
        <v>13</v>
      </c>
      <c r="B23" s="5">
        <f>Felles!G23</f>
        <v>558595</v>
      </c>
      <c r="C23" s="5">
        <f>Distriksarb.!G23</f>
        <v>254169</v>
      </c>
      <c r="D23" s="5">
        <f>'Kystmuseet '!G23</f>
        <v>1368794</v>
      </c>
      <c r="E23" s="5">
        <f>Namdalsmuseet!G23</f>
        <v>514224</v>
      </c>
      <c r="F23" s="5">
        <f>Spillum!G23</f>
        <v>982071</v>
      </c>
      <c r="G23" s="5">
        <f>Kunstmuseet!G23</f>
        <v>407481</v>
      </c>
      <c r="H23" s="6">
        <f t="shared" si="2"/>
        <v>4085334</v>
      </c>
      <c r="I23" s="5">
        <f>Felles!H23+Distriksarb.!H23+'Kystmuseet '!H23+Namdalsmuseet!H23+Spillum!H23+Kunstmuseet!H23</f>
        <v>4000125</v>
      </c>
    </row>
    <row r="24" spans="1:9">
      <c r="A24" s="5" t="s">
        <v>24</v>
      </c>
      <c r="B24" s="5">
        <f>Felles!G24</f>
        <v>41606</v>
      </c>
      <c r="C24" s="5">
        <f>Distriksarb.!G24</f>
        <v>22852</v>
      </c>
      <c r="D24" s="5">
        <f>'Kystmuseet '!G24</f>
        <v>104757</v>
      </c>
      <c r="E24" s="5">
        <f>Namdalsmuseet!G24</f>
        <v>39458</v>
      </c>
      <c r="F24" s="5">
        <f>Spillum!G24</f>
        <v>81391</v>
      </c>
      <c r="G24" s="5">
        <f>Kunstmuseet!G24</f>
        <v>25059</v>
      </c>
      <c r="H24" s="6">
        <f t="shared" si="2"/>
        <v>315123</v>
      </c>
      <c r="I24" s="5">
        <f>Felles!H24+Distriksarb.!H24+'Kystmuseet '!H24+Namdalsmuseet!H24+Spillum!H24+Kunstmuseet!H24</f>
        <v>495125</v>
      </c>
    </row>
    <row r="25" spans="1:9">
      <c r="A25" s="6" t="s">
        <v>14</v>
      </c>
      <c r="B25" s="5">
        <f>Felles!G25</f>
        <v>0</v>
      </c>
      <c r="C25" s="5">
        <f>Distriksarb.!G25</f>
        <v>0</v>
      </c>
      <c r="D25" s="5">
        <f>'Kystmuseet '!G25</f>
        <v>0</v>
      </c>
      <c r="E25" s="5">
        <f>Namdalsmuseet!G25</f>
        <v>0</v>
      </c>
      <c r="F25" s="5">
        <f>Spillum!G25</f>
        <v>0</v>
      </c>
      <c r="G25" s="5">
        <f>Kunstmuseet!G25</f>
        <v>0</v>
      </c>
      <c r="H25" s="6">
        <f t="shared" si="2"/>
        <v>0</v>
      </c>
      <c r="I25" s="5">
        <f>Felles!H25+Distriksarb.!H25+'Kystmuseet '!H25+Namdalsmuseet!H25+Spillum!H25+Kunstmuseet!H25</f>
        <v>24000</v>
      </c>
    </row>
    <row r="26" spans="1:9">
      <c r="A26" s="5" t="s">
        <v>15</v>
      </c>
      <c r="B26" s="5">
        <f>Felles!G26</f>
        <v>0</v>
      </c>
      <c r="C26" s="5">
        <f>Distriksarb.!G26</f>
        <v>0</v>
      </c>
      <c r="D26" s="5">
        <f>'Kystmuseet '!G26</f>
        <v>127028</v>
      </c>
      <c r="E26" s="5">
        <f>Namdalsmuseet!G26</f>
        <v>38858</v>
      </c>
      <c r="F26" s="5">
        <f>Spillum!G26</f>
        <v>67289</v>
      </c>
      <c r="G26" s="5">
        <f>Kunstmuseet!G26</f>
        <v>15889</v>
      </c>
      <c r="H26" s="6">
        <f t="shared" si="2"/>
        <v>249064</v>
      </c>
      <c r="I26" s="5">
        <f>Felles!H26+Distriksarb.!H26+'Kystmuseet '!H26+Namdalsmuseet!H26+Spillum!H26+Kunstmuseet!H26</f>
        <v>1106250</v>
      </c>
    </row>
    <row r="27" spans="1:9">
      <c r="A27" s="6" t="s">
        <v>16</v>
      </c>
      <c r="B27" s="5">
        <f>Felles!G27</f>
        <v>0</v>
      </c>
      <c r="C27" s="5">
        <f>Distriksarb.!G27</f>
        <v>0</v>
      </c>
      <c r="D27" s="5">
        <f>'Kystmuseet '!G27</f>
        <v>155204</v>
      </c>
      <c r="E27" s="5">
        <f>Namdalsmuseet!G27</f>
        <v>3178</v>
      </c>
      <c r="F27" s="5">
        <f>Spillum!G27</f>
        <v>504034</v>
      </c>
      <c r="G27" s="5">
        <f>Kunstmuseet!G27</f>
        <v>0</v>
      </c>
      <c r="H27" s="6">
        <f t="shared" si="2"/>
        <v>662416</v>
      </c>
      <c r="I27" s="5">
        <f>Felles!H27+Distriksarb.!H27+'Kystmuseet '!H27+Namdalsmuseet!H27+Spillum!H27+Kunstmuseet!H27</f>
        <v>3178455</v>
      </c>
    </row>
    <row r="28" spans="1:9">
      <c r="A28" s="5" t="s">
        <v>17</v>
      </c>
      <c r="B28" s="5">
        <f>Felles!G28</f>
        <v>0</v>
      </c>
      <c r="C28" s="5">
        <f>Distriksarb.!G28</f>
        <v>0</v>
      </c>
      <c r="D28" s="5">
        <f>'Kystmuseet '!G28</f>
        <v>82120</v>
      </c>
      <c r="E28" s="5">
        <f>Namdalsmuseet!G28</f>
        <v>0</v>
      </c>
      <c r="F28" s="5">
        <f>Spillum!G28</f>
        <v>0</v>
      </c>
      <c r="G28" s="5">
        <f>Kunstmuseet!G28</f>
        <v>682656</v>
      </c>
      <c r="H28" s="6">
        <f t="shared" si="2"/>
        <v>764776</v>
      </c>
      <c r="I28" s="5">
        <f>Felles!H28+Distriksarb.!H28+'Kystmuseet '!H28+Namdalsmuseet!H28+Spillum!H28+Kunstmuseet!H28</f>
        <v>395700</v>
      </c>
    </row>
    <row r="29" spans="1:9">
      <c r="A29" s="6" t="s">
        <v>18</v>
      </c>
      <c r="B29" s="5">
        <f>Felles!G29</f>
        <v>253919</v>
      </c>
      <c r="C29" s="5">
        <f>Distriksarb.!G29</f>
        <v>3777</v>
      </c>
      <c r="D29" s="5">
        <f>'Kystmuseet '!G29</f>
        <v>321669</v>
      </c>
      <c r="E29" s="5">
        <f>Namdalsmuseet!G29</f>
        <v>123602</v>
      </c>
      <c r="F29" s="5">
        <f>Spillum!G29</f>
        <v>122744</v>
      </c>
      <c r="G29" s="5">
        <f>Kunstmuseet!G29</f>
        <v>102735</v>
      </c>
      <c r="H29" s="6">
        <f t="shared" si="2"/>
        <v>928446</v>
      </c>
      <c r="I29" s="5">
        <f>Felles!H29+Distriksarb.!H29+'Kystmuseet '!H29+Namdalsmuseet!H29+Spillum!H29+Kunstmuseet!H29</f>
        <v>1377502</v>
      </c>
    </row>
    <row r="30" spans="1:9">
      <c r="A30" s="5" t="s">
        <v>19</v>
      </c>
      <c r="B30" s="5">
        <f>Felles!G30</f>
        <v>7576</v>
      </c>
      <c r="C30" s="5">
        <f>Distriksarb.!G30</f>
        <v>7605</v>
      </c>
      <c r="D30" s="5">
        <f>'Kystmuseet '!G30</f>
        <v>22299</v>
      </c>
      <c r="E30" s="5">
        <f>Namdalsmuseet!G30</f>
        <v>5341</v>
      </c>
      <c r="F30" s="5">
        <f>Spillum!G30</f>
        <v>16937</v>
      </c>
      <c r="G30" s="5">
        <f>Kunstmuseet!G30</f>
        <v>5457</v>
      </c>
      <c r="H30" s="6">
        <f t="shared" si="2"/>
        <v>65215</v>
      </c>
      <c r="I30" s="5">
        <f>Felles!H30+Distriksarb.!H30+'Kystmuseet '!H30+Namdalsmuseet!H30+Spillum!H30+Kunstmuseet!H30</f>
        <v>130625</v>
      </c>
    </row>
    <row r="31" spans="1:9">
      <c r="A31" s="5" t="s">
        <v>20</v>
      </c>
      <c r="B31" s="5">
        <f>Felles!G31</f>
        <v>-57625</v>
      </c>
      <c r="C31" s="5">
        <f>Distriksarb.!G31</f>
        <v>0</v>
      </c>
      <c r="D31" s="5">
        <f>'Kystmuseet '!G31</f>
        <v>0</v>
      </c>
      <c r="E31" s="5">
        <f>Namdalsmuseet!G31</f>
        <v>0</v>
      </c>
      <c r="F31" s="5">
        <f>Spillum!G31</f>
        <v>0</v>
      </c>
      <c r="G31" s="5">
        <f>Kunstmuseet!G31</f>
        <v>0</v>
      </c>
      <c r="H31" s="6">
        <f t="shared" si="2"/>
        <v>-57625</v>
      </c>
      <c r="I31" s="5">
        <f>Felles!H31+Distriksarb.!H31+'Kystmuseet '!H31+Namdalsmuseet!H31+Spillum!H31+Kunstmuseet!H31</f>
        <v>-50000</v>
      </c>
    </row>
    <row r="32" spans="1:9" ht="13.5" thickBot="1">
      <c r="A32" s="8" t="s">
        <v>21</v>
      </c>
      <c r="B32" s="8">
        <f>SUM(B20:B31)</f>
        <v>804071</v>
      </c>
      <c r="C32" s="8">
        <f>SUM(C20:C31)</f>
        <v>288403</v>
      </c>
      <c r="D32" s="8">
        <f t="shared" ref="D32:I32" si="3">SUM(D21:D31)</f>
        <v>2368046</v>
      </c>
      <c r="E32" s="8">
        <f t="shared" si="3"/>
        <v>724661</v>
      </c>
      <c r="F32" s="8">
        <f t="shared" si="3"/>
        <v>1904078</v>
      </c>
      <c r="G32" s="8">
        <f t="shared" si="3"/>
        <v>1277755</v>
      </c>
      <c r="H32" s="8">
        <f t="shared" si="3"/>
        <v>7367014</v>
      </c>
      <c r="I32" s="8">
        <f t="shared" si="3"/>
        <v>11140282</v>
      </c>
    </row>
    <row r="33" spans="1:9" ht="13.5" thickTop="1">
      <c r="A33" s="4"/>
      <c r="B33" s="4"/>
      <c r="C33" s="4"/>
      <c r="D33" s="4"/>
      <c r="E33" s="4"/>
      <c r="F33" s="4"/>
      <c r="G33" s="4"/>
      <c r="H33" s="4"/>
      <c r="I33" s="5"/>
    </row>
    <row r="34" spans="1:9" ht="13.5" thickBot="1">
      <c r="A34" s="10" t="s">
        <v>23</v>
      </c>
      <c r="B34" s="8">
        <f t="shared" ref="B34:I34" si="4">B18-B32</f>
        <v>629</v>
      </c>
      <c r="C34" s="8">
        <f t="shared" si="4"/>
        <v>38474</v>
      </c>
      <c r="D34" s="8">
        <f t="shared" si="4"/>
        <v>201304</v>
      </c>
      <c r="E34" s="8">
        <f t="shared" si="4"/>
        <v>-172536</v>
      </c>
      <c r="F34" s="8">
        <f t="shared" si="4"/>
        <v>-88619</v>
      </c>
      <c r="G34" s="8">
        <f t="shared" si="4"/>
        <v>-115090</v>
      </c>
      <c r="H34" s="8">
        <f t="shared" si="4"/>
        <v>-135838</v>
      </c>
      <c r="I34" s="8">
        <f t="shared" si="4"/>
        <v>0</v>
      </c>
    </row>
    <row r="35" spans="1:9" ht="13.5" thickTop="1">
      <c r="H35" s="4"/>
    </row>
  </sheetData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C32" sqref="C32"/>
    </sheetView>
  </sheetViews>
  <sheetFormatPr baseColWidth="10" defaultRowHeight="12.75"/>
  <cols>
    <col min="1" max="1" width="31.5703125" style="2" customWidth="1"/>
    <col min="2" max="2" width="17.7109375" style="2" customWidth="1"/>
    <col min="3" max="4" width="16.42578125" style="2" customWidth="1"/>
    <col min="5" max="16384" width="11.42578125" style="2"/>
  </cols>
  <sheetData>
    <row r="1" spans="1:8">
      <c r="A1" s="3" t="s">
        <v>65</v>
      </c>
      <c r="B1" s="3"/>
      <c r="C1" s="3"/>
      <c r="D1" s="3"/>
    </row>
    <row r="2" spans="1:8">
      <c r="B2" s="20" t="s">
        <v>50</v>
      </c>
      <c r="C2" s="12" t="s">
        <v>50</v>
      </c>
      <c r="D2" s="12" t="s">
        <v>51</v>
      </c>
      <c r="E2" s="13" t="s">
        <v>50</v>
      </c>
      <c r="F2" s="13" t="s">
        <v>51</v>
      </c>
      <c r="G2" s="13" t="s">
        <v>46</v>
      </c>
      <c r="H2" s="18" t="s">
        <v>46</v>
      </c>
    </row>
    <row r="3" spans="1:8">
      <c r="A3" s="3" t="s">
        <v>74</v>
      </c>
      <c r="C3" s="19" t="s">
        <v>54</v>
      </c>
      <c r="D3" s="19" t="s">
        <v>54</v>
      </c>
      <c r="E3" s="19" t="s">
        <v>31</v>
      </c>
      <c r="F3" s="19" t="s">
        <v>31</v>
      </c>
      <c r="G3" s="17" t="s">
        <v>50</v>
      </c>
      <c r="H3" s="17" t="s">
        <v>51</v>
      </c>
    </row>
    <row r="4" spans="1:8">
      <c r="A4" s="3"/>
      <c r="B4" s="21">
        <v>41729</v>
      </c>
      <c r="C4" s="23">
        <v>42094</v>
      </c>
      <c r="D4" s="23">
        <v>42094</v>
      </c>
      <c r="E4" s="15"/>
      <c r="F4" s="15"/>
    </row>
    <row r="5" spans="1:8">
      <c r="A5" s="4" t="s">
        <v>2</v>
      </c>
      <c r="B5" s="4"/>
    </row>
    <row r="6" spans="1:8">
      <c r="A6" s="5" t="s">
        <v>3</v>
      </c>
      <c r="B6" s="5"/>
      <c r="C6" s="5"/>
      <c r="D6" s="5"/>
      <c r="E6" s="5">
        <f>Fellesprosjekt!D6</f>
        <v>0</v>
      </c>
      <c r="F6" s="5">
        <f>Fellesprosjekt!E6</f>
        <v>0</v>
      </c>
      <c r="G6" s="5">
        <f>SUM(C6+E6)</f>
        <v>0</v>
      </c>
      <c r="H6" s="5">
        <f>D6+F6</f>
        <v>0</v>
      </c>
    </row>
    <row r="7" spans="1:8">
      <c r="A7" s="5" t="s">
        <v>25</v>
      </c>
      <c r="B7" s="5"/>
      <c r="C7" s="5"/>
      <c r="D7" s="5"/>
      <c r="E7" s="5">
        <f>Fellesprosjekt!D7</f>
        <v>0</v>
      </c>
      <c r="F7" s="5">
        <f>Fellesprosjekt!E7</f>
        <v>0</v>
      </c>
      <c r="G7" s="5">
        <f t="shared" ref="G7:G17" si="0">SUM(C7+E7)</f>
        <v>0</v>
      </c>
      <c r="H7" s="5">
        <f t="shared" ref="H7:H17" si="1">D7+F7</f>
        <v>0</v>
      </c>
    </row>
    <row r="8" spans="1:8">
      <c r="A8" s="5" t="s">
        <v>26</v>
      </c>
      <c r="B8" s="5"/>
      <c r="C8" s="5"/>
      <c r="D8" s="5"/>
      <c r="E8" s="5">
        <f>Fellesprosjekt!D8</f>
        <v>0</v>
      </c>
      <c r="F8" s="5">
        <f>Fellesprosjekt!E8</f>
        <v>0</v>
      </c>
      <c r="G8" s="5">
        <f t="shared" si="0"/>
        <v>0</v>
      </c>
      <c r="H8" s="5">
        <f t="shared" si="1"/>
        <v>0</v>
      </c>
    </row>
    <row r="9" spans="1:8">
      <c r="A9" s="5" t="s">
        <v>27</v>
      </c>
      <c r="B9" s="5"/>
      <c r="C9" s="5"/>
      <c r="D9" s="5"/>
      <c r="E9" s="5">
        <f>Fellesprosjekt!D9</f>
        <v>0</v>
      </c>
      <c r="F9" s="5">
        <f>Fellesprosjekt!E9</f>
        <v>0</v>
      </c>
      <c r="G9" s="5">
        <f t="shared" si="0"/>
        <v>0</v>
      </c>
      <c r="H9" s="5">
        <f t="shared" si="1"/>
        <v>0</v>
      </c>
    </row>
    <row r="10" spans="1:8">
      <c r="A10" s="5" t="s">
        <v>4</v>
      </c>
      <c r="B10" s="5"/>
      <c r="C10" s="5"/>
      <c r="D10" s="5"/>
      <c r="E10" s="5">
        <f>Fellesprosjekt!D10</f>
        <v>0</v>
      </c>
      <c r="F10" s="5">
        <f>Fellesprosjekt!E10</f>
        <v>0</v>
      </c>
      <c r="G10" s="5">
        <f t="shared" si="0"/>
        <v>0</v>
      </c>
      <c r="H10" s="5">
        <f t="shared" si="1"/>
        <v>0</v>
      </c>
    </row>
    <row r="11" spans="1:8">
      <c r="A11" s="5" t="s">
        <v>5</v>
      </c>
      <c r="B11" s="5"/>
      <c r="C11" s="5"/>
      <c r="D11" s="5"/>
      <c r="E11" s="5">
        <f>Fellesprosjekt!D11</f>
        <v>0</v>
      </c>
      <c r="F11" s="5">
        <f>Fellesprosjekt!E11</f>
        <v>0</v>
      </c>
      <c r="G11" s="5">
        <f t="shared" si="0"/>
        <v>0</v>
      </c>
      <c r="H11" s="5">
        <f t="shared" si="1"/>
        <v>0</v>
      </c>
    </row>
    <row r="12" spans="1:8">
      <c r="A12" s="5" t="s">
        <v>6</v>
      </c>
      <c r="B12" s="5">
        <v>562000</v>
      </c>
      <c r="C12" s="5">
        <v>571250</v>
      </c>
      <c r="D12" s="5">
        <v>571250</v>
      </c>
      <c r="E12" s="5">
        <f>Fellesprosjekt!D12</f>
        <v>0</v>
      </c>
      <c r="F12" s="5">
        <f>Fellesprosjekt!E12</f>
        <v>0</v>
      </c>
      <c r="G12" s="5">
        <f t="shared" si="0"/>
        <v>571250</v>
      </c>
      <c r="H12" s="5">
        <f t="shared" si="1"/>
        <v>571250</v>
      </c>
    </row>
    <row r="13" spans="1:8">
      <c r="A13" s="5" t="s">
        <v>7</v>
      </c>
      <c r="B13" s="5">
        <v>225437</v>
      </c>
      <c r="C13" s="5">
        <v>233450</v>
      </c>
      <c r="D13" s="5">
        <v>233450</v>
      </c>
      <c r="E13" s="5">
        <f>Fellesprosjekt!D13</f>
        <v>0</v>
      </c>
      <c r="F13" s="5">
        <f>Fellesprosjekt!E13</f>
        <v>0</v>
      </c>
      <c r="G13" s="5">
        <f t="shared" si="0"/>
        <v>233450</v>
      </c>
      <c r="H13" s="5">
        <f t="shared" si="1"/>
        <v>233450</v>
      </c>
    </row>
    <row r="14" spans="1:8">
      <c r="A14" s="5" t="s">
        <v>8</v>
      </c>
      <c r="B14" s="5"/>
      <c r="C14" s="5"/>
      <c r="D14" s="5"/>
      <c r="E14" s="5">
        <f>Fellesprosjekt!D14</f>
        <v>0</v>
      </c>
      <c r="F14" s="5">
        <f>Fellesprosjekt!E14</f>
        <v>0</v>
      </c>
      <c r="G14" s="5">
        <f t="shared" si="0"/>
        <v>0</v>
      </c>
      <c r="H14" s="5">
        <f t="shared" si="1"/>
        <v>0</v>
      </c>
    </row>
    <row r="15" spans="1:8">
      <c r="A15" s="5" t="s">
        <v>29</v>
      </c>
      <c r="B15" s="5"/>
      <c r="C15" s="5"/>
      <c r="D15" s="5"/>
      <c r="E15" s="5">
        <f>Fellesprosjekt!D15</f>
        <v>0</v>
      </c>
      <c r="F15" s="5">
        <f>Fellesprosjekt!E15</f>
        <v>0</v>
      </c>
      <c r="G15" s="5">
        <f t="shared" si="0"/>
        <v>0</v>
      </c>
      <c r="H15" s="5">
        <f t="shared" si="1"/>
        <v>0</v>
      </c>
    </row>
    <row r="16" spans="1:8">
      <c r="A16" s="5" t="s">
        <v>32</v>
      </c>
      <c r="B16" s="5"/>
      <c r="C16" s="5"/>
      <c r="D16" s="5"/>
      <c r="E16" s="5">
        <f>Fellesprosjekt!D16</f>
        <v>0</v>
      </c>
      <c r="F16" s="5">
        <f>Fellesprosjekt!E16</f>
        <v>0</v>
      </c>
      <c r="G16" s="5">
        <f t="shared" si="0"/>
        <v>0</v>
      </c>
      <c r="H16" s="5">
        <f t="shared" si="1"/>
        <v>0</v>
      </c>
    </row>
    <row r="17" spans="1:8">
      <c r="A17" s="5" t="s">
        <v>33</v>
      </c>
      <c r="B17" s="5"/>
      <c r="C17" s="5"/>
      <c r="D17" s="5"/>
      <c r="E17" s="5">
        <f>Fellesprosjekt!D17</f>
        <v>0</v>
      </c>
      <c r="F17" s="5">
        <f>Fellesprosjekt!E17</f>
        <v>0</v>
      </c>
      <c r="G17" s="5">
        <f t="shared" si="0"/>
        <v>0</v>
      </c>
      <c r="H17" s="5">
        <f t="shared" si="1"/>
        <v>0</v>
      </c>
    </row>
    <row r="18" spans="1:8" ht="13.5" thickBot="1">
      <c r="A18" s="8" t="s">
        <v>9</v>
      </c>
      <c r="B18" s="8">
        <f t="shared" ref="B18:H18" si="2">SUM(B6:B17)</f>
        <v>787437</v>
      </c>
      <c r="C18" s="8">
        <f t="shared" si="2"/>
        <v>804700</v>
      </c>
      <c r="D18" s="8">
        <f t="shared" si="2"/>
        <v>804700</v>
      </c>
      <c r="E18" s="9">
        <f t="shared" si="2"/>
        <v>0</v>
      </c>
      <c r="F18" s="9">
        <f t="shared" si="2"/>
        <v>0</v>
      </c>
      <c r="G18" s="9">
        <f t="shared" si="2"/>
        <v>804700</v>
      </c>
      <c r="H18" s="9">
        <f t="shared" si="2"/>
        <v>804700</v>
      </c>
    </row>
    <row r="19" spans="1:8" ht="13.5" thickTop="1">
      <c r="A19" s="5"/>
      <c r="B19" s="5"/>
      <c r="C19" s="5"/>
      <c r="D19" s="5"/>
      <c r="E19" s="5"/>
      <c r="F19" s="5"/>
      <c r="G19" s="5"/>
      <c r="H19" s="5"/>
    </row>
    <row r="20" spans="1:8">
      <c r="A20" s="4" t="s">
        <v>10</v>
      </c>
      <c r="B20" s="4"/>
      <c r="C20" s="4"/>
      <c r="D20" s="4"/>
      <c r="E20" s="5"/>
      <c r="F20" s="5"/>
      <c r="G20" s="5"/>
      <c r="H20" s="5"/>
    </row>
    <row r="21" spans="1:8">
      <c r="A21" s="5" t="s">
        <v>11</v>
      </c>
      <c r="B21" s="5"/>
      <c r="C21" s="5"/>
      <c r="D21" s="5"/>
      <c r="E21" s="5">
        <f>Fellesprosjekt!D21</f>
        <v>0</v>
      </c>
      <c r="F21" s="5">
        <f>Fellesprosjekt!E21</f>
        <v>0</v>
      </c>
      <c r="G21" s="5">
        <f t="shared" ref="G21:G31" si="3">SUM(C21+E21)</f>
        <v>0</v>
      </c>
      <c r="H21" s="5">
        <f t="shared" ref="H21:H31" si="4">D21+F21</f>
        <v>0</v>
      </c>
    </row>
    <row r="22" spans="1:8">
      <c r="A22" s="6" t="s">
        <v>43</v>
      </c>
      <c r="B22" s="6"/>
      <c r="C22" s="6"/>
      <c r="D22" s="6"/>
      <c r="E22" s="5">
        <f>Fellesprosjekt!D22</f>
        <v>0</v>
      </c>
      <c r="F22" s="5">
        <f>Fellesprosjekt!E22</f>
        <v>0</v>
      </c>
      <c r="G22" s="5">
        <f t="shared" si="3"/>
        <v>0</v>
      </c>
      <c r="H22" s="5">
        <f t="shared" si="4"/>
        <v>0</v>
      </c>
    </row>
    <row r="23" spans="1:8">
      <c r="A23" s="5" t="s">
        <v>13</v>
      </c>
      <c r="B23" s="5">
        <v>515893</v>
      </c>
      <c r="C23" s="5">
        <v>558595</v>
      </c>
      <c r="D23" s="5">
        <v>537500</v>
      </c>
      <c r="E23" s="5">
        <f>Fellesprosjekt!D23</f>
        <v>0</v>
      </c>
      <c r="F23" s="5">
        <f>Fellesprosjekt!E23</f>
        <v>0</v>
      </c>
      <c r="G23" s="5">
        <f t="shared" si="3"/>
        <v>558595</v>
      </c>
      <c r="H23" s="5">
        <f t="shared" si="4"/>
        <v>537500</v>
      </c>
    </row>
    <row r="24" spans="1:8">
      <c r="A24" s="5" t="s">
        <v>24</v>
      </c>
      <c r="B24" s="5">
        <v>46329</v>
      </c>
      <c r="C24" s="5">
        <v>41606</v>
      </c>
      <c r="D24" s="5">
        <v>87500</v>
      </c>
      <c r="E24" s="5">
        <f>Fellesprosjekt!D24</f>
        <v>0</v>
      </c>
      <c r="F24" s="5">
        <f>Fellesprosjekt!E24</f>
        <v>0</v>
      </c>
      <c r="G24" s="5">
        <f t="shared" si="3"/>
        <v>41606</v>
      </c>
      <c r="H24" s="5">
        <f t="shared" si="4"/>
        <v>87500</v>
      </c>
    </row>
    <row r="25" spans="1:8">
      <c r="A25" s="6" t="s">
        <v>14</v>
      </c>
      <c r="B25" s="6"/>
      <c r="C25" s="6"/>
      <c r="D25" s="6"/>
      <c r="E25" s="5">
        <f>Fellesprosjekt!D25</f>
        <v>0</v>
      </c>
      <c r="F25" s="5">
        <f>Fellesprosjekt!E25</f>
        <v>0</v>
      </c>
      <c r="G25" s="5">
        <f t="shared" si="3"/>
        <v>0</v>
      </c>
      <c r="H25" s="5">
        <f t="shared" si="4"/>
        <v>0</v>
      </c>
    </row>
    <row r="26" spans="1:8">
      <c r="A26" s="5" t="s">
        <v>15</v>
      </c>
      <c r="B26" s="5"/>
      <c r="C26" s="5"/>
      <c r="D26" s="5"/>
      <c r="E26" s="5">
        <f>Fellesprosjekt!D26</f>
        <v>0</v>
      </c>
      <c r="F26" s="5">
        <f>Fellesprosjekt!E26</f>
        <v>0</v>
      </c>
      <c r="G26" s="5">
        <f t="shared" si="3"/>
        <v>0</v>
      </c>
      <c r="H26" s="5">
        <f t="shared" si="4"/>
        <v>0</v>
      </c>
    </row>
    <row r="27" spans="1:8">
      <c r="A27" s="6" t="s">
        <v>16</v>
      </c>
      <c r="B27" s="6"/>
      <c r="C27" s="6"/>
      <c r="D27" s="6"/>
      <c r="E27" s="5">
        <f>Fellesprosjekt!D27</f>
        <v>0</v>
      </c>
      <c r="F27" s="5">
        <f>Fellesprosjekt!E27</f>
        <v>0</v>
      </c>
      <c r="G27" s="5">
        <f t="shared" si="3"/>
        <v>0</v>
      </c>
      <c r="H27" s="5">
        <f t="shared" si="4"/>
        <v>0</v>
      </c>
    </row>
    <row r="28" spans="1:8">
      <c r="A28" s="5" t="s">
        <v>17</v>
      </c>
      <c r="B28" s="5"/>
      <c r="C28" s="5"/>
      <c r="D28" s="5"/>
      <c r="E28" s="5">
        <f>Fellesprosjekt!D28</f>
        <v>0</v>
      </c>
      <c r="F28" s="5">
        <f>Fellesprosjekt!E28</f>
        <v>0</v>
      </c>
      <c r="G28" s="5">
        <f t="shared" si="3"/>
        <v>0</v>
      </c>
      <c r="H28" s="5">
        <f t="shared" si="4"/>
        <v>0</v>
      </c>
    </row>
    <row r="29" spans="1:8">
      <c r="A29" s="6" t="s">
        <v>18</v>
      </c>
      <c r="B29" s="6">
        <v>212027</v>
      </c>
      <c r="C29" s="6">
        <v>253919</v>
      </c>
      <c r="D29" s="6">
        <v>204700</v>
      </c>
      <c r="E29" s="5">
        <f>Fellesprosjekt!D29</f>
        <v>0</v>
      </c>
      <c r="F29" s="5">
        <f>Fellesprosjekt!E29</f>
        <v>0</v>
      </c>
      <c r="G29" s="5">
        <f t="shared" si="3"/>
        <v>253919</v>
      </c>
      <c r="H29" s="5">
        <f t="shared" si="4"/>
        <v>204700</v>
      </c>
    </row>
    <row r="30" spans="1:8">
      <c r="A30" s="5" t="s">
        <v>19</v>
      </c>
      <c r="B30" s="5">
        <v>15788</v>
      </c>
      <c r="C30" s="5">
        <v>7576</v>
      </c>
      <c r="D30" s="5">
        <v>25000</v>
      </c>
      <c r="E30" s="5">
        <f>Fellesprosjekt!D30</f>
        <v>0</v>
      </c>
      <c r="F30" s="5">
        <f>Fellesprosjekt!E30</f>
        <v>0</v>
      </c>
      <c r="G30" s="5">
        <f t="shared" si="3"/>
        <v>7576</v>
      </c>
      <c r="H30" s="5">
        <f t="shared" si="4"/>
        <v>25000</v>
      </c>
    </row>
    <row r="31" spans="1:8">
      <c r="A31" s="5" t="s">
        <v>20</v>
      </c>
      <c r="B31" s="5">
        <v>-51087</v>
      </c>
      <c r="C31" s="5">
        <v>-57625</v>
      </c>
      <c r="D31" s="5">
        <v>-50000</v>
      </c>
      <c r="E31" s="5">
        <f>Fellesprosjekt!D31</f>
        <v>0</v>
      </c>
      <c r="F31" s="5">
        <f>Fellesprosjekt!E31</f>
        <v>0</v>
      </c>
      <c r="G31" s="5">
        <f t="shared" si="3"/>
        <v>-57625</v>
      </c>
      <c r="H31" s="5">
        <f t="shared" si="4"/>
        <v>-50000</v>
      </c>
    </row>
    <row r="32" spans="1:8" ht="13.5" thickBot="1">
      <c r="A32" s="8" t="s">
        <v>21</v>
      </c>
      <c r="B32" s="8">
        <f t="shared" ref="B32:C32" si="5">SUM(B21:B31)</f>
        <v>738950</v>
      </c>
      <c r="C32" s="8">
        <f t="shared" si="5"/>
        <v>804071</v>
      </c>
      <c r="D32" s="8">
        <f>SUM(D21:D31)</f>
        <v>804700</v>
      </c>
      <c r="E32" s="8">
        <f>SUM(E21:E31)</f>
        <v>0</v>
      </c>
      <c r="F32" s="8">
        <f>SUM(F21:F31)</f>
        <v>0</v>
      </c>
      <c r="G32" s="8">
        <f>SUM(G21:G31)</f>
        <v>804071</v>
      </c>
      <c r="H32" s="9">
        <f>SUM(H20:H31)</f>
        <v>804700</v>
      </c>
    </row>
    <row r="33" spans="1:8" ht="13.5" thickTop="1">
      <c r="A33" s="4"/>
      <c r="B33" s="4"/>
      <c r="C33" s="4"/>
      <c r="D33" s="4"/>
      <c r="E33" s="4"/>
      <c r="F33" s="4"/>
      <c r="G33" s="4"/>
      <c r="H33" s="5"/>
    </row>
    <row r="34" spans="1:8" customFormat="1" ht="13.5" thickBot="1">
      <c r="A34" s="10" t="s">
        <v>23</v>
      </c>
      <c r="B34" s="8">
        <f>B18-B32</f>
        <v>48487</v>
      </c>
      <c r="C34" s="8">
        <f>C18-C32</f>
        <v>629</v>
      </c>
      <c r="D34" s="8">
        <f>D18-D32</f>
        <v>0</v>
      </c>
      <c r="E34" s="8">
        <f>E18-E32</f>
        <v>0</v>
      </c>
      <c r="F34" s="8"/>
      <c r="G34" s="8">
        <f>G18-G32</f>
        <v>629</v>
      </c>
      <c r="H34" s="8">
        <f>H18-H32</f>
        <v>0</v>
      </c>
    </row>
    <row r="35" spans="1:8" ht="13.5" thickTop="1">
      <c r="B35" s="5"/>
      <c r="C35" s="5"/>
      <c r="D35" s="5"/>
      <c r="E35" s="5"/>
      <c r="F35" s="5"/>
      <c r="G35" s="5"/>
      <c r="H35" s="5"/>
    </row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selection activeCell="G39" sqref="G39"/>
    </sheetView>
  </sheetViews>
  <sheetFormatPr baseColWidth="10" defaultRowHeight="12.75"/>
  <cols>
    <col min="1" max="1" width="24.42578125" customWidth="1"/>
    <col min="2" max="5" width="11.42578125" hidden="1" customWidth="1"/>
  </cols>
  <sheetData>
    <row r="1" spans="1:5">
      <c r="A1" s="3" t="s">
        <v>68</v>
      </c>
      <c r="B1" s="2"/>
      <c r="C1" s="2"/>
    </row>
    <row r="2" spans="1:5">
      <c r="A2" s="3"/>
      <c r="B2" s="3" t="s">
        <v>50</v>
      </c>
      <c r="C2" s="3" t="s">
        <v>51</v>
      </c>
      <c r="D2" s="3" t="s">
        <v>58</v>
      </c>
      <c r="E2" s="3" t="s">
        <v>58</v>
      </c>
    </row>
    <row r="3" spans="1:5">
      <c r="A3" s="3" t="s">
        <v>73</v>
      </c>
      <c r="B3" s="24" t="s">
        <v>69</v>
      </c>
      <c r="C3" s="24"/>
      <c r="D3" s="13" t="s">
        <v>50</v>
      </c>
      <c r="E3" s="13" t="s">
        <v>51</v>
      </c>
    </row>
    <row r="4" spans="1:5">
      <c r="A4" s="3" t="s">
        <v>55</v>
      </c>
      <c r="B4" s="3"/>
      <c r="C4" s="13"/>
    </row>
    <row r="6" spans="1:5">
      <c r="A6" s="5" t="s">
        <v>3</v>
      </c>
      <c r="B6" s="5"/>
      <c r="C6" s="5"/>
      <c r="D6" s="5">
        <f>B6</f>
        <v>0</v>
      </c>
      <c r="E6" s="5">
        <f>C6</f>
        <v>0</v>
      </c>
    </row>
    <row r="7" spans="1:5">
      <c r="A7" s="5" t="s">
        <v>25</v>
      </c>
      <c r="B7" s="5"/>
      <c r="C7" s="5"/>
      <c r="D7" s="5">
        <f t="shared" ref="D7:D17" si="0">B7</f>
        <v>0</v>
      </c>
      <c r="E7" s="5">
        <f t="shared" ref="E7:E17" si="1">C7</f>
        <v>0</v>
      </c>
    </row>
    <row r="8" spans="1:5">
      <c r="A8" s="5" t="s">
        <v>26</v>
      </c>
      <c r="B8" s="5"/>
      <c r="C8" s="5"/>
      <c r="D8" s="5">
        <f t="shared" si="0"/>
        <v>0</v>
      </c>
      <c r="E8" s="5">
        <f t="shared" si="1"/>
        <v>0</v>
      </c>
    </row>
    <row r="9" spans="1:5">
      <c r="A9" s="6" t="s">
        <v>62</v>
      </c>
      <c r="B9" s="5"/>
      <c r="C9" s="5"/>
      <c r="D9" s="5">
        <f t="shared" si="0"/>
        <v>0</v>
      </c>
      <c r="E9" s="5">
        <f t="shared" si="1"/>
        <v>0</v>
      </c>
    </row>
    <row r="10" spans="1:5">
      <c r="A10" s="5" t="s">
        <v>4</v>
      </c>
      <c r="B10" s="5"/>
      <c r="C10" s="5"/>
      <c r="D10" s="5">
        <f t="shared" si="0"/>
        <v>0</v>
      </c>
      <c r="E10" s="5">
        <f t="shared" si="1"/>
        <v>0</v>
      </c>
    </row>
    <row r="11" spans="1:5">
      <c r="A11" s="5" t="s">
        <v>5</v>
      </c>
      <c r="B11" s="5"/>
      <c r="C11" s="5"/>
      <c r="D11" s="5">
        <f t="shared" si="0"/>
        <v>0</v>
      </c>
      <c r="E11" s="5">
        <f t="shared" si="1"/>
        <v>0</v>
      </c>
    </row>
    <row r="12" spans="1:5">
      <c r="A12" s="5" t="s">
        <v>6</v>
      </c>
      <c r="B12" s="5"/>
      <c r="C12" s="5"/>
      <c r="D12" s="5">
        <f t="shared" si="0"/>
        <v>0</v>
      </c>
      <c r="E12" s="5">
        <f t="shared" si="1"/>
        <v>0</v>
      </c>
    </row>
    <row r="13" spans="1:5">
      <c r="A13" s="5" t="s">
        <v>7</v>
      </c>
      <c r="B13" s="5"/>
      <c r="C13" s="5"/>
      <c r="D13" s="5">
        <f t="shared" si="0"/>
        <v>0</v>
      </c>
      <c r="E13" s="5">
        <f t="shared" si="1"/>
        <v>0</v>
      </c>
    </row>
    <row r="14" spans="1:5">
      <c r="A14" s="5" t="s">
        <v>8</v>
      </c>
      <c r="B14" s="5"/>
      <c r="C14" s="5"/>
      <c r="D14" s="5">
        <f t="shared" si="0"/>
        <v>0</v>
      </c>
      <c r="E14" s="5">
        <f t="shared" si="1"/>
        <v>0</v>
      </c>
    </row>
    <row r="15" spans="1:5">
      <c r="A15" s="5" t="s">
        <v>29</v>
      </c>
      <c r="B15" s="5"/>
      <c r="C15" s="5"/>
      <c r="D15" s="5">
        <f t="shared" si="0"/>
        <v>0</v>
      </c>
      <c r="E15" s="5">
        <f t="shared" si="1"/>
        <v>0</v>
      </c>
    </row>
    <row r="16" spans="1:5">
      <c r="A16" s="5" t="s">
        <v>32</v>
      </c>
      <c r="B16" s="5"/>
      <c r="C16" s="5"/>
      <c r="D16" s="5">
        <f t="shared" si="0"/>
        <v>0</v>
      </c>
      <c r="E16" s="5">
        <f t="shared" si="1"/>
        <v>0</v>
      </c>
    </row>
    <row r="17" spans="1:5">
      <c r="A17" s="5" t="s">
        <v>33</v>
      </c>
      <c r="B17" s="5"/>
      <c r="C17" s="5"/>
      <c r="D17" s="5">
        <f t="shared" si="0"/>
        <v>0</v>
      </c>
      <c r="E17" s="5">
        <f t="shared" si="1"/>
        <v>0</v>
      </c>
    </row>
    <row r="18" spans="1:5" ht="13.5" thickBot="1">
      <c r="A18" s="8" t="s">
        <v>9</v>
      </c>
      <c r="B18" s="8">
        <f>SUM(B7:B17)</f>
        <v>0</v>
      </c>
      <c r="C18" s="8">
        <f t="shared" ref="C18:E18" si="2">SUM(C7:C17)</f>
        <v>0</v>
      </c>
      <c r="D18" s="8">
        <f t="shared" si="2"/>
        <v>0</v>
      </c>
      <c r="E18" s="8">
        <f t="shared" si="2"/>
        <v>0</v>
      </c>
    </row>
    <row r="19" spans="1:5" ht="13.5" thickTop="1">
      <c r="A19" s="5"/>
      <c r="B19" s="5"/>
      <c r="C19" s="5"/>
      <c r="D19" s="5"/>
      <c r="E19" s="5"/>
    </row>
    <row r="20" spans="1:5">
      <c r="A20" s="4" t="s">
        <v>10</v>
      </c>
      <c r="B20" s="5"/>
      <c r="C20" s="5"/>
      <c r="D20" s="5"/>
      <c r="E20" s="5"/>
    </row>
    <row r="21" spans="1:5">
      <c r="A21" s="5" t="s">
        <v>11</v>
      </c>
      <c r="B21" s="5"/>
      <c r="C21" s="5"/>
      <c r="D21" s="5">
        <f t="shared" ref="D21:D31" si="3">B21</f>
        <v>0</v>
      </c>
      <c r="E21" s="5">
        <f t="shared" ref="E21:E31" si="4">C21</f>
        <v>0</v>
      </c>
    </row>
    <row r="22" spans="1:5">
      <c r="A22" s="6" t="s">
        <v>12</v>
      </c>
      <c r="B22" s="5"/>
      <c r="C22" s="5"/>
      <c r="D22" s="5">
        <f t="shared" si="3"/>
        <v>0</v>
      </c>
      <c r="E22" s="5">
        <f t="shared" si="4"/>
        <v>0</v>
      </c>
    </row>
    <row r="23" spans="1:5">
      <c r="A23" s="5" t="s">
        <v>13</v>
      </c>
      <c r="B23" s="5"/>
      <c r="C23" s="5"/>
      <c r="D23" s="5">
        <f t="shared" si="3"/>
        <v>0</v>
      </c>
      <c r="E23" s="5">
        <f t="shared" si="4"/>
        <v>0</v>
      </c>
    </row>
    <row r="24" spans="1:5">
      <c r="A24" s="5" t="s">
        <v>24</v>
      </c>
      <c r="B24" s="5"/>
      <c r="C24" s="5"/>
      <c r="D24" s="5">
        <f t="shared" si="3"/>
        <v>0</v>
      </c>
      <c r="E24" s="5">
        <f t="shared" si="4"/>
        <v>0</v>
      </c>
    </row>
    <row r="25" spans="1:5">
      <c r="A25" s="6" t="s">
        <v>14</v>
      </c>
      <c r="B25" s="5"/>
      <c r="C25" s="5"/>
      <c r="D25" s="5">
        <f t="shared" si="3"/>
        <v>0</v>
      </c>
      <c r="E25" s="5">
        <f t="shared" si="4"/>
        <v>0</v>
      </c>
    </row>
    <row r="26" spans="1:5">
      <c r="A26" s="5" t="s">
        <v>15</v>
      </c>
      <c r="B26" s="5"/>
      <c r="C26" s="5"/>
      <c r="D26" s="5">
        <f t="shared" si="3"/>
        <v>0</v>
      </c>
      <c r="E26" s="5">
        <f t="shared" si="4"/>
        <v>0</v>
      </c>
    </row>
    <row r="27" spans="1:5">
      <c r="A27" s="6" t="s">
        <v>16</v>
      </c>
      <c r="B27" s="5"/>
      <c r="C27" s="5"/>
      <c r="D27" s="5">
        <f t="shared" si="3"/>
        <v>0</v>
      </c>
      <c r="E27" s="5">
        <f t="shared" si="4"/>
        <v>0</v>
      </c>
    </row>
    <row r="28" spans="1:5">
      <c r="A28" s="5" t="s">
        <v>17</v>
      </c>
      <c r="B28" s="5"/>
      <c r="C28" s="5"/>
      <c r="D28" s="5">
        <f t="shared" si="3"/>
        <v>0</v>
      </c>
      <c r="E28" s="5">
        <f t="shared" si="4"/>
        <v>0</v>
      </c>
    </row>
    <row r="29" spans="1:5">
      <c r="A29" s="6" t="s">
        <v>18</v>
      </c>
      <c r="B29" s="5"/>
      <c r="C29" s="5"/>
      <c r="D29" s="5">
        <f t="shared" si="3"/>
        <v>0</v>
      </c>
      <c r="E29" s="5">
        <f t="shared" si="4"/>
        <v>0</v>
      </c>
    </row>
    <row r="30" spans="1:5">
      <c r="A30" s="5" t="s">
        <v>19</v>
      </c>
      <c r="B30" s="5"/>
      <c r="C30" s="5"/>
      <c r="D30" s="5">
        <f t="shared" si="3"/>
        <v>0</v>
      </c>
      <c r="E30" s="5">
        <f t="shared" si="4"/>
        <v>0</v>
      </c>
    </row>
    <row r="31" spans="1:5">
      <c r="A31" s="5" t="s">
        <v>20</v>
      </c>
      <c r="B31" s="5"/>
      <c r="C31" s="5"/>
      <c r="D31" s="5">
        <f t="shared" si="3"/>
        <v>0</v>
      </c>
      <c r="E31" s="5">
        <f t="shared" si="4"/>
        <v>0</v>
      </c>
    </row>
    <row r="32" spans="1:5" ht="13.5" thickBot="1">
      <c r="A32" s="8" t="s">
        <v>21</v>
      </c>
      <c r="B32" s="8">
        <f>SUM(B21:B31)</f>
        <v>0</v>
      </c>
      <c r="C32" s="8">
        <f t="shared" ref="C32:E32" si="5">SUM(C21:C31)</f>
        <v>0</v>
      </c>
      <c r="D32" s="8">
        <f t="shared" si="5"/>
        <v>0</v>
      </c>
      <c r="E32" s="8">
        <f t="shared" si="5"/>
        <v>0</v>
      </c>
    </row>
    <row r="33" spans="1:5" ht="13.5" thickTop="1">
      <c r="A33" s="4"/>
      <c r="B33" s="4"/>
      <c r="C33" s="4"/>
      <c r="D33" s="4"/>
      <c r="E33" s="4"/>
    </row>
    <row r="34" spans="1:5" ht="13.5" thickBot="1">
      <c r="A34" s="10" t="s">
        <v>23</v>
      </c>
      <c r="B34" s="8">
        <f t="shared" ref="B34:E34" si="6">B18-B32</f>
        <v>0</v>
      </c>
      <c r="C34" s="8">
        <f t="shared" si="6"/>
        <v>0</v>
      </c>
      <c r="D34" s="8">
        <f t="shared" si="6"/>
        <v>0</v>
      </c>
      <c r="E34" s="8">
        <f t="shared" si="6"/>
        <v>0</v>
      </c>
    </row>
    <row r="35" spans="1:5" ht="13.5" thickTop="1"/>
  </sheetData>
  <mergeCells count="1">
    <mergeCell ref="B3:C3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opLeftCell="A4" workbookViewId="0">
      <selection activeCell="C30" sqref="C30"/>
    </sheetView>
  </sheetViews>
  <sheetFormatPr baseColWidth="10" defaultRowHeight="12.75"/>
  <cols>
    <col min="1" max="1" width="30.28515625" customWidth="1"/>
  </cols>
  <sheetData>
    <row r="1" spans="1:8">
      <c r="A1" s="3" t="s">
        <v>70</v>
      </c>
      <c r="B1" s="3"/>
      <c r="C1" s="3"/>
      <c r="D1" s="3"/>
      <c r="E1" s="2"/>
      <c r="F1" s="2"/>
      <c r="G1" s="2"/>
      <c r="H1" s="2"/>
    </row>
    <row r="2" spans="1:8">
      <c r="A2" s="2"/>
      <c r="B2" s="20" t="s">
        <v>50</v>
      </c>
      <c r="C2" s="12" t="s">
        <v>50</v>
      </c>
      <c r="D2" s="12" t="s">
        <v>51</v>
      </c>
      <c r="E2" s="13" t="s">
        <v>50</v>
      </c>
      <c r="F2" s="13" t="s">
        <v>51</v>
      </c>
      <c r="G2" s="13" t="s">
        <v>46</v>
      </c>
      <c r="H2" s="18" t="s">
        <v>46</v>
      </c>
    </row>
    <row r="3" spans="1:8">
      <c r="A3" s="3" t="s">
        <v>74</v>
      </c>
      <c r="B3" s="2"/>
      <c r="C3" s="19" t="s">
        <v>54</v>
      </c>
      <c r="D3" s="19" t="s">
        <v>54</v>
      </c>
      <c r="E3" s="19" t="s">
        <v>31</v>
      </c>
      <c r="F3" s="19" t="s">
        <v>31</v>
      </c>
      <c r="G3" s="17" t="s">
        <v>50</v>
      </c>
      <c r="H3" s="17" t="s">
        <v>51</v>
      </c>
    </row>
    <row r="4" spans="1:8">
      <c r="A4" s="3"/>
      <c r="B4" s="21">
        <v>41729</v>
      </c>
      <c r="C4" s="23">
        <v>42094</v>
      </c>
      <c r="D4" s="23">
        <v>42094</v>
      </c>
      <c r="E4" s="15"/>
      <c r="F4" s="15"/>
      <c r="G4" s="2"/>
      <c r="H4" s="2"/>
    </row>
    <row r="5" spans="1:8">
      <c r="A5" s="4" t="s">
        <v>2</v>
      </c>
      <c r="B5" s="4"/>
      <c r="C5" s="2"/>
      <c r="D5" s="2"/>
      <c r="E5" s="2"/>
      <c r="F5" s="2"/>
      <c r="G5" s="2"/>
      <c r="H5" s="2"/>
    </row>
    <row r="6" spans="1:8">
      <c r="A6" s="5" t="s">
        <v>3</v>
      </c>
      <c r="B6" s="5"/>
      <c r="C6" s="5"/>
      <c r="D6" s="5"/>
      <c r="E6" s="5">
        <f>Fellesprosjekt!D6</f>
        <v>0</v>
      </c>
      <c r="F6" s="5">
        <f>Fellesprosjekt!E6</f>
        <v>0</v>
      </c>
      <c r="G6" s="5">
        <f>SUM(C6+E6)</f>
        <v>0</v>
      </c>
      <c r="H6" s="5">
        <f>D6+F6</f>
        <v>0</v>
      </c>
    </row>
    <row r="7" spans="1:8">
      <c r="A7" s="5" t="s">
        <v>25</v>
      </c>
      <c r="B7" s="5"/>
      <c r="C7" s="5"/>
      <c r="D7" s="5"/>
      <c r="E7" s="5">
        <f>Fellesprosjekt!D7</f>
        <v>0</v>
      </c>
      <c r="F7" s="5">
        <f>Fellesprosjekt!E7</f>
        <v>0</v>
      </c>
      <c r="G7" s="5">
        <f t="shared" ref="G7:G17" si="0">SUM(C7+E7)</f>
        <v>0</v>
      </c>
      <c r="H7" s="5">
        <f t="shared" ref="H7:H17" si="1">D7+F7</f>
        <v>0</v>
      </c>
    </row>
    <row r="8" spans="1:8">
      <c r="A8" s="5" t="s">
        <v>26</v>
      </c>
      <c r="B8" s="5"/>
      <c r="C8" s="5"/>
      <c r="D8" s="5"/>
      <c r="E8" s="5">
        <f>Fellesprosjekt!D8</f>
        <v>0</v>
      </c>
      <c r="F8" s="5">
        <f>Fellesprosjekt!E8</f>
        <v>0</v>
      </c>
      <c r="G8" s="5">
        <f t="shared" si="0"/>
        <v>0</v>
      </c>
      <c r="H8" s="5">
        <f t="shared" si="1"/>
        <v>0</v>
      </c>
    </row>
    <row r="9" spans="1:8">
      <c r="A9" s="5" t="s">
        <v>27</v>
      </c>
      <c r="B9" s="5"/>
      <c r="C9" s="5"/>
      <c r="D9" s="5"/>
      <c r="E9" s="5">
        <f>Fellesprosjekt!D9</f>
        <v>0</v>
      </c>
      <c r="F9" s="5">
        <f>Fellesprosjekt!E9</f>
        <v>0</v>
      </c>
      <c r="G9" s="5">
        <f t="shared" si="0"/>
        <v>0</v>
      </c>
      <c r="H9" s="5">
        <f t="shared" si="1"/>
        <v>0</v>
      </c>
    </row>
    <row r="10" spans="1:8">
      <c r="A10" s="5" t="s">
        <v>4</v>
      </c>
      <c r="B10" s="5"/>
      <c r="C10" s="5"/>
      <c r="D10" s="5"/>
      <c r="E10" s="5">
        <f>Fellesprosjekt!D10</f>
        <v>0</v>
      </c>
      <c r="F10" s="5">
        <f>Fellesprosjekt!E10</f>
        <v>0</v>
      </c>
      <c r="G10" s="5">
        <f t="shared" si="0"/>
        <v>0</v>
      </c>
      <c r="H10" s="5">
        <f t="shared" si="1"/>
        <v>0</v>
      </c>
    </row>
    <row r="11" spans="1:8">
      <c r="A11" s="5" t="s">
        <v>5</v>
      </c>
      <c r="B11" s="5"/>
      <c r="C11" s="5"/>
      <c r="D11" s="5"/>
      <c r="E11" s="5">
        <f>Fellesprosjekt!D11</f>
        <v>0</v>
      </c>
      <c r="F11" s="5">
        <f>Fellesprosjekt!E11</f>
        <v>0</v>
      </c>
      <c r="G11" s="5">
        <f t="shared" si="0"/>
        <v>0</v>
      </c>
      <c r="H11" s="5">
        <f t="shared" si="1"/>
        <v>0</v>
      </c>
    </row>
    <row r="12" spans="1:8">
      <c r="A12" s="5" t="s">
        <v>6</v>
      </c>
      <c r="B12" s="5">
        <v>40000</v>
      </c>
      <c r="C12" s="5">
        <v>41250</v>
      </c>
      <c r="D12" s="5">
        <v>41250</v>
      </c>
      <c r="E12" s="5">
        <f>Fellesprosjekt!D12</f>
        <v>0</v>
      </c>
      <c r="F12" s="5">
        <f>Fellesprosjekt!E12</f>
        <v>0</v>
      </c>
      <c r="G12" s="5">
        <f t="shared" si="0"/>
        <v>41250</v>
      </c>
      <c r="H12" s="5">
        <f t="shared" si="1"/>
        <v>41250</v>
      </c>
    </row>
    <row r="13" spans="1:8">
      <c r="A13" s="5" t="s">
        <v>7</v>
      </c>
      <c r="B13" s="5">
        <v>167500</v>
      </c>
      <c r="C13" s="5">
        <v>168750</v>
      </c>
      <c r="D13" s="5">
        <v>168750</v>
      </c>
      <c r="E13" s="5">
        <f>Fellesprosjekt!D13</f>
        <v>0</v>
      </c>
      <c r="F13" s="5">
        <f>Fellesprosjekt!E13</f>
        <v>0</v>
      </c>
      <c r="G13" s="5">
        <f t="shared" si="0"/>
        <v>168750</v>
      </c>
      <c r="H13" s="5">
        <f t="shared" si="1"/>
        <v>168750</v>
      </c>
    </row>
    <row r="14" spans="1:8">
      <c r="A14" s="5" t="s">
        <v>8</v>
      </c>
      <c r="B14" s="5">
        <v>112500</v>
      </c>
      <c r="C14" s="5">
        <v>116877</v>
      </c>
      <c r="D14" s="5">
        <v>116877</v>
      </c>
      <c r="E14" s="5">
        <f>Fellesprosjekt!D14</f>
        <v>0</v>
      </c>
      <c r="F14" s="5">
        <f>Fellesprosjekt!E14</f>
        <v>0</v>
      </c>
      <c r="G14" s="5">
        <f t="shared" si="0"/>
        <v>116877</v>
      </c>
      <c r="H14" s="5">
        <f t="shared" si="1"/>
        <v>116877</v>
      </c>
    </row>
    <row r="15" spans="1:8">
      <c r="A15" s="5" t="s">
        <v>29</v>
      </c>
      <c r="B15" s="5"/>
      <c r="C15" s="5"/>
      <c r="D15" s="5"/>
      <c r="E15" s="5">
        <f>Fellesprosjekt!D15</f>
        <v>0</v>
      </c>
      <c r="F15" s="5">
        <f>Fellesprosjekt!E15</f>
        <v>0</v>
      </c>
      <c r="G15" s="5">
        <f t="shared" si="0"/>
        <v>0</v>
      </c>
      <c r="H15" s="5">
        <f t="shared" si="1"/>
        <v>0</v>
      </c>
    </row>
    <row r="16" spans="1:8">
      <c r="A16" s="5" t="s">
        <v>32</v>
      </c>
      <c r="B16" s="5"/>
      <c r="C16" s="5"/>
      <c r="D16" s="5"/>
      <c r="E16" s="5">
        <f>Fellesprosjekt!D16</f>
        <v>0</v>
      </c>
      <c r="F16" s="5">
        <f>Fellesprosjekt!E16</f>
        <v>0</v>
      </c>
      <c r="G16" s="5">
        <f t="shared" si="0"/>
        <v>0</v>
      </c>
      <c r="H16" s="5">
        <f t="shared" si="1"/>
        <v>0</v>
      </c>
    </row>
    <row r="17" spans="1:8">
      <c r="A17" s="5" t="s">
        <v>33</v>
      </c>
      <c r="B17" s="5"/>
      <c r="C17" s="5"/>
      <c r="D17" s="5"/>
      <c r="E17" s="5">
        <f>Fellesprosjekt!D17</f>
        <v>0</v>
      </c>
      <c r="F17" s="5">
        <v>0</v>
      </c>
      <c r="G17" s="5">
        <f t="shared" si="0"/>
        <v>0</v>
      </c>
      <c r="H17" s="5">
        <f t="shared" si="1"/>
        <v>0</v>
      </c>
    </row>
    <row r="18" spans="1:8" ht="13.5" thickBot="1">
      <c r="A18" s="8" t="s">
        <v>9</v>
      </c>
      <c r="B18" s="8">
        <f t="shared" ref="B18:H18" si="2">SUM(B6:B17)</f>
        <v>320000</v>
      </c>
      <c r="C18" s="8">
        <f t="shared" si="2"/>
        <v>326877</v>
      </c>
      <c r="D18" s="8">
        <f t="shared" si="2"/>
        <v>326877</v>
      </c>
      <c r="E18" s="9">
        <f t="shared" si="2"/>
        <v>0</v>
      </c>
      <c r="F18" s="9">
        <f t="shared" si="2"/>
        <v>0</v>
      </c>
      <c r="G18" s="9">
        <f t="shared" si="2"/>
        <v>326877</v>
      </c>
      <c r="H18" s="9">
        <f t="shared" si="2"/>
        <v>326877</v>
      </c>
    </row>
    <row r="19" spans="1:8" ht="13.5" thickTop="1">
      <c r="A19" s="5"/>
      <c r="B19" s="5"/>
      <c r="C19" s="5"/>
      <c r="D19" s="5"/>
      <c r="E19" s="5"/>
      <c r="F19" s="5"/>
      <c r="G19" s="5"/>
      <c r="H19" s="5"/>
    </row>
    <row r="20" spans="1:8">
      <c r="A20" s="4" t="s">
        <v>10</v>
      </c>
      <c r="B20" s="4"/>
      <c r="C20" s="4"/>
      <c r="D20" s="4"/>
      <c r="E20" s="5"/>
      <c r="F20" s="5"/>
      <c r="G20" s="5"/>
      <c r="H20" s="5"/>
    </row>
    <row r="21" spans="1:8">
      <c r="A21" s="5" t="s">
        <v>11</v>
      </c>
      <c r="B21" s="5"/>
      <c r="C21" s="5"/>
      <c r="D21" s="5"/>
      <c r="E21" s="5">
        <f>Fellesprosjekt!D21</f>
        <v>0</v>
      </c>
      <c r="F21" s="5">
        <f>Fellesprosjekt!E21</f>
        <v>0</v>
      </c>
      <c r="G21" s="5">
        <f t="shared" ref="G21:G31" si="3">SUM(C21+E21)</f>
        <v>0</v>
      </c>
      <c r="H21" s="5">
        <f t="shared" ref="H21:H31" si="4">D21+F21</f>
        <v>0</v>
      </c>
    </row>
    <row r="22" spans="1:8">
      <c r="A22" s="6" t="s">
        <v>43</v>
      </c>
      <c r="B22" s="6"/>
      <c r="C22" s="6"/>
      <c r="D22" s="6"/>
      <c r="E22" s="5">
        <f>Fellesprosjekt!D22</f>
        <v>0</v>
      </c>
      <c r="F22" s="5">
        <f>Fellesprosjekt!E22</f>
        <v>0</v>
      </c>
      <c r="G22" s="5">
        <f t="shared" si="3"/>
        <v>0</v>
      </c>
      <c r="H22" s="5">
        <f t="shared" si="4"/>
        <v>0</v>
      </c>
    </row>
    <row r="23" spans="1:8">
      <c r="A23" s="5" t="s">
        <v>13</v>
      </c>
      <c r="B23" s="5">
        <v>240356</v>
      </c>
      <c r="C23" s="5">
        <v>254169</v>
      </c>
      <c r="D23" s="5">
        <v>236375</v>
      </c>
      <c r="E23" s="5">
        <f>Fellesprosjekt!D23</f>
        <v>0</v>
      </c>
      <c r="F23" s="5">
        <f>Fellesprosjekt!E23</f>
        <v>0</v>
      </c>
      <c r="G23" s="5">
        <f t="shared" si="3"/>
        <v>254169</v>
      </c>
      <c r="H23" s="5">
        <f t="shared" si="4"/>
        <v>236375</v>
      </c>
    </row>
    <row r="24" spans="1:8">
      <c r="A24" s="5" t="s">
        <v>24</v>
      </c>
      <c r="B24" s="5"/>
      <c r="C24" s="5">
        <v>22852</v>
      </c>
      <c r="D24" s="5">
        <v>36375</v>
      </c>
      <c r="E24" s="5">
        <f>Fellesprosjekt!D24</f>
        <v>0</v>
      </c>
      <c r="F24" s="5">
        <f>Fellesprosjekt!E24</f>
        <v>0</v>
      </c>
      <c r="G24" s="5">
        <f t="shared" si="3"/>
        <v>22852</v>
      </c>
      <c r="H24" s="5">
        <f t="shared" si="4"/>
        <v>36375</v>
      </c>
    </row>
    <row r="25" spans="1:8">
      <c r="A25" s="6" t="s">
        <v>14</v>
      </c>
      <c r="B25" s="6"/>
      <c r="C25" s="6"/>
      <c r="D25" s="6"/>
      <c r="E25" s="5">
        <f>Fellesprosjekt!D25</f>
        <v>0</v>
      </c>
      <c r="F25" s="5">
        <f>Fellesprosjekt!E25</f>
        <v>0</v>
      </c>
      <c r="G25" s="5">
        <f t="shared" si="3"/>
        <v>0</v>
      </c>
      <c r="H25" s="5">
        <f t="shared" si="4"/>
        <v>0</v>
      </c>
    </row>
    <row r="26" spans="1:8">
      <c r="A26" s="5" t="s">
        <v>15</v>
      </c>
      <c r="B26" s="5"/>
      <c r="C26" s="5"/>
      <c r="D26" s="5"/>
      <c r="E26" s="5">
        <f>Fellesprosjekt!D26</f>
        <v>0</v>
      </c>
      <c r="F26" s="5">
        <f>Fellesprosjekt!E26</f>
        <v>0</v>
      </c>
      <c r="G26" s="5">
        <f t="shared" si="3"/>
        <v>0</v>
      </c>
      <c r="H26" s="5">
        <f t="shared" si="4"/>
        <v>0</v>
      </c>
    </row>
    <row r="27" spans="1:8">
      <c r="A27" s="6" t="s">
        <v>16</v>
      </c>
      <c r="B27" s="6"/>
      <c r="C27" s="6"/>
      <c r="D27" s="6"/>
      <c r="E27" s="5">
        <f>Fellesprosjekt!D27</f>
        <v>0</v>
      </c>
      <c r="F27" s="5">
        <f>Fellesprosjekt!E27</f>
        <v>0</v>
      </c>
      <c r="G27" s="5">
        <f t="shared" si="3"/>
        <v>0</v>
      </c>
      <c r="H27" s="5">
        <f t="shared" si="4"/>
        <v>0</v>
      </c>
    </row>
    <row r="28" spans="1:8">
      <c r="A28" s="5" t="s">
        <v>17</v>
      </c>
      <c r="B28" s="5"/>
      <c r="C28" s="5"/>
      <c r="D28" s="5">
        <v>7500</v>
      </c>
      <c r="E28" s="5">
        <f>Fellesprosjekt!D28</f>
        <v>0</v>
      </c>
      <c r="F28" s="5">
        <f>Fellesprosjekt!E28</f>
        <v>0</v>
      </c>
      <c r="G28" s="5">
        <f t="shared" si="3"/>
        <v>0</v>
      </c>
      <c r="H28" s="5">
        <f t="shared" si="4"/>
        <v>7500</v>
      </c>
    </row>
    <row r="29" spans="1:8">
      <c r="A29" s="6" t="s">
        <v>18</v>
      </c>
      <c r="B29" s="6"/>
      <c r="C29" s="6">
        <v>3777</v>
      </c>
      <c r="D29" s="6">
        <v>20377</v>
      </c>
      <c r="E29" s="5">
        <f>Fellesprosjekt!D29</f>
        <v>0</v>
      </c>
      <c r="F29" s="5">
        <v>0</v>
      </c>
      <c r="G29" s="5">
        <f t="shared" si="3"/>
        <v>3777</v>
      </c>
      <c r="H29" s="5">
        <f t="shared" si="4"/>
        <v>20377</v>
      </c>
    </row>
    <row r="30" spans="1:8">
      <c r="A30" s="5" t="s">
        <v>19</v>
      </c>
      <c r="B30" s="5">
        <v>14318</v>
      </c>
      <c r="C30" s="5">
        <v>7605</v>
      </c>
      <c r="D30" s="5">
        <v>26250</v>
      </c>
      <c r="E30" s="5">
        <f>Fellesprosjekt!D30</f>
        <v>0</v>
      </c>
      <c r="F30" s="5">
        <f>Fellesprosjekt!E30</f>
        <v>0</v>
      </c>
      <c r="G30" s="5">
        <f t="shared" si="3"/>
        <v>7605</v>
      </c>
      <c r="H30" s="5">
        <f t="shared" si="4"/>
        <v>26250</v>
      </c>
    </row>
    <row r="31" spans="1:8">
      <c r="A31" s="5" t="s">
        <v>20</v>
      </c>
      <c r="B31" s="5"/>
      <c r="C31" s="5"/>
      <c r="D31" s="5"/>
      <c r="E31" s="5">
        <f>Fellesprosjekt!D31</f>
        <v>0</v>
      </c>
      <c r="F31" s="5">
        <f>Fellesprosjekt!E31</f>
        <v>0</v>
      </c>
      <c r="G31" s="5">
        <f t="shared" si="3"/>
        <v>0</v>
      </c>
      <c r="H31" s="5">
        <f t="shared" si="4"/>
        <v>0</v>
      </c>
    </row>
    <row r="32" spans="1:8" ht="13.5" thickBot="1">
      <c r="A32" s="8" t="s">
        <v>21</v>
      </c>
      <c r="B32" s="8">
        <f t="shared" ref="B32:C32" si="5">SUM(B21:B31)</f>
        <v>254674</v>
      </c>
      <c r="C32" s="8">
        <f t="shared" si="5"/>
        <v>288403</v>
      </c>
      <c r="D32" s="8">
        <f>SUM(D21:D31)</f>
        <v>326877</v>
      </c>
      <c r="E32" s="8">
        <f>SUM(E21:E31)</f>
        <v>0</v>
      </c>
      <c r="F32" s="8">
        <f>SUM(F21:F31)</f>
        <v>0</v>
      </c>
      <c r="G32" s="8">
        <f>SUM(G21:G31)</f>
        <v>288403</v>
      </c>
      <c r="H32" s="9">
        <f>SUM(H20:H31)</f>
        <v>326877</v>
      </c>
    </row>
    <row r="33" spans="1:8" ht="13.5" thickTop="1">
      <c r="A33" s="4"/>
      <c r="B33" s="4"/>
      <c r="C33" s="4"/>
      <c r="D33" s="4"/>
      <c r="E33" s="4"/>
      <c r="F33" s="4"/>
      <c r="G33" s="4"/>
      <c r="H33" s="5"/>
    </row>
    <row r="34" spans="1:8" ht="13.5" thickBot="1">
      <c r="A34" s="10" t="s">
        <v>23</v>
      </c>
      <c r="B34" s="8">
        <f>B18-B32</f>
        <v>65326</v>
      </c>
      <c r="C34" s="8">
        <f>C18-C32</f>
        <v>38474</v>
      </c>
      <c r="D34" s="8">
        <f>D18-D32</f>
        <v>0</v>
      </c>
      <c r="E34" s="8">
        <f>E18-E32</f>
        <v>0</v>
      </c>
      <c r="F34" s="8"/>
      <c r="G34" s="8">
        <f>G18-G32</f>
        <v>38474</v>
      </c>
      <c r="H34" s="8">
        <f>H18-H32</f>
        <v>0</v>
      </c>
    </row>
    <row r="35" spans="1:8" ht="13.5" thickTop="1"/>
  </sheetData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K31" sqref="K31"/>
    </sheetView>
  </sheetViews>
  <sheetFormatPr baseColWidth="10" defaultRowHeight="12.75"/>
  <cols>
    <col min="1" max="1" width="32.85546875" customWidth="1"/>
    <col min="2" max="2" width="18.140625" customWidth="1"/>
    <col min="3" max="4" width="14.140625" customWidth="1"/>
  </cols>
  <sheetData>
    <row r="1" spans="1:8">
      <c r="A1" s="3" t="s">
        <v>30</v>
      </c>
      <c r="B1" s="3"/>
      <c r="C1" s="3"/>
      <c r="D1" s="3"/>
      <c r="E1" s="2"/>
      <c r="F1" s="2"/>
      <c r="G1" s="2"/>
      <c r="H1" s="2"/>
    </row>
    <row r="2" spans="1:8">
      <c r="B2" s="20" t="s">
        <v>50</v>
      </c>
      <c r="C2" s="12" t="s">
        <v>50</v>
      </c>
      <c r="D2" s="12" t="s">
        <v>51</v>
      </c>
      <c r="E2" s="13" t="s">
        <v>50</v>
      </c>
      <c r="F2" s="13" t="s">
        <v>51</v>
      </c>
      <c r="G2" s="13" t="s">
        <v>46</v>
      </c>
      <c r="H2" s="18" t="s">
        <v>46</v>
      </c>
    </row>
    <row r="3" spans="1:8">
      <c r="A3" s="3" t="s">
        <v>74</v>
      </c>
      <c r="C3" s="19" t="s">
        <v>54</v>
      </c>
      <c r="D3" s="19" t="s">
        <v>54</v>
      </c>
      <c r="E3" s="19" t="s">
        <v>31</v>
      </c>
      <c r="F3" s="19" t="s">
        <v>31</v>
      </c>
      <c r="G3" s="17" t="s">
        <v>50</v>
      </c>
      <c r="H3" s="17" t="s">
        <v>51</v>
      </c>
    </row>
    <row r="4" spans="1:8">
      <c r="A4" s="3"/>
      <c r="B4" s="21">
        <v>41729</v>
      </c>
      <c r="C4" s="23">
        <v>42094</v>
      </c>
      <c r="D4" s="23">
        <v>42094</v>
      </c>
      <c r="E4" s="15"/>
      <c r="F4" s="15"/>
      <c r="H4" s="2"/>
    </row>
    <row r="5" spans="1:8">
      <c r="A5" s="4" t="s">
        <v>2</v>
      </c>
      <c r="B5" s="4"/>
      <c r="H5" s="2"/>
    </row>
    <row r="6" spans="1:8">
      <c r="A6" s="5" t="s">
        <v>3</v>
      </c>
      <c r="B6" s="5">
        <v>137312</v>
      </c>
      <c r="C6" s="5">
        <v>34589</v>
      </c>
      <c r="D6" s="5">
        <v>100000</v>
      </c>
      <c r="E6" s="5">
        <f>'P Kyst'!L6</f>
        <v>0</v>
      </c>
      <c r="F6" s="5">
        <f>'P Kyst'!M6</f>
        <v>0</v>
      </c>
      <c r="G6" s="5">
        <f>SUM(C6+E6)</f>
        <v>34589</v>
      </c>
      <c r="H6" s="5">
        <f>D6+F6</f>
        <v>100000</v>
      </c>
    </row>
    <row r="7" spans="1:8">
      <c r="A7" s="5" t="s">
        <v>25</v>
      </c>
      <c r="B7" s="5">
        <v>12898</v>
      </c>
      <c r="C7" s="5">
        <v>18910</v>
      </c>
      <c r="D7" s="5">
        <v>75000</v>
      </c>
      <c r="E7" s="5">
        <f>'P Kyst'!L7</f>
        <v>0</v>
      </c>
      <c r="F7" s="5">
        <f>'P Kyst'!M7</f>
        <v>0</v>
      </c>
      <c r="G7" s="5">
        <f t="shared" ref="G7:G17" si="0">SUM(C7+E7)</f>
        <v>18910</v>
      </c>
      <c r="H7" s="5">
        <f t="shared" ref="H7:H17" si="1">D7+F7</f>
        <v>75000</v>
      </c>
    </row>
    <row r="8" spans="1:8">
      <c r="A8" s="5" t="s">
        <v>26</v>
      </c>
      <c r="B8" s="5">
        <v>508369</v>
      </c>
      <c r="C8" s="5">
        <v>325619</v>
      </c>
      <c r="D8" s="5">
        <v>625000</v>
      </c>
      <c r="E8" s="5">
        <f>'P Kyst'!L8</f>
        <v>0</v>
      </c>
      <c r="F8" s="5">
        <f>'P Kyst'!M8</f>
        <v>0</v>
      </c>
      <c r="G8" s="5">
        <f t="shared" si="0"/>
        <v>325619</v>
      </c>
      <c r="H8" s="5">
        <f t="shared" si="1"/>
        <v>625000</v>
      </c>
    </row>
    <row r="9" spans="1:8">
      <c r="A9" s="5" t="s">
        <v>27</v>
      </c>
      <c r="B9" s="5"/>
      <c r="C9" s="5"/>
      <c r="D9" s="5"/>
      <c r="E9" s="5">
        <f>'P Kyst'!L9</f>
        <v>0</v>
      </c>
      <c r="F9" s="5">
        <f>'P Kyst'!M9</f>
        <v>0</v>
      </c>
      <c r="G9" s="5">
        <f t="shared" si="0"/>
        <v>0</v>
      </c>
      <c r="H9" s="5">
        <f t="shared" si="1"/>
        <v>0</v>
      </c>
    </row>
    <row r="10" spans="1:8">
      <c r="A10" s="5" t="s">
        <v>4</v>
      </c>
      <c r="B10" s="5">
        <v>37200</v>
      </c>
      <c r="C10" s="5">
        <v>73350</v>
      </c>
      <c r="D10" s="5">
        <v>87500</v>
      </c>
      <c r="E10" s="5">
        <f>'P Kyst'!L10</f>
        <v>0</v>
      </c>
      <c r="F10" s="5">
        <f>'P Kyst'!M10</f>
        <v>0</v>
      </c>
      <c r="G10" s="5">
        <f t="shared" si="0"/>
        <v>73350</v>
      </c>
      <c r="H10" s="5">
        <f t="shared" si="1"/>
        <v>87500</v>
      </c>
    </row>
    <row r="11" spans="1:8">
      <c r="A11" s="5" t="s">
        <v>5</v>
      </c>
      <c r="B11" s="5">
        <v>15000</v>
      </c>
      <c r="C11" s="5"/>
      <c r="D11" s="5">
        <v>50000</v>
      </c>
      <c r="E11" s="5">
        <f>'P Kyst'!L11</f>
        <v>0</v>
      </c>
      <c r="F11" s="5">
        <f>'P Kyst'!M11</f>
        <v>0</v>
      </c>
      <c r="G11" s="5">
        <f t="shared" si="0"/>
        <v>0</v>
      </c>
      <c r="H11" s="5">
        <f t="shared" si="1"/>
        <v>50000</v>
      </c>
    </row>
    <row r="12" spans="1:8">
      <c r="A12" s="5" t="s">
        <v>6</v>
      </c>
      <c r="B12" s="5">
        <v>1269425</v>
      </c>
      <c r="C12" s="5">
        <v>1287500</v>
      </c>
      <c r="D12" s="5">
        <v>1287500</v>
      </c>
      <c r="E12" s="5">
        <f>'P Kyst'!L12</f>
        <v>0</v>
      </c>
      <c r="F12" s="5">
        <f>'P Kyst'!M12</f>
        <v>0</v>
      </c>
      <c r="G12" s="5">
        <f t="shared" si="0"/>
        <v>1287500</v>
      </c>
      <c r="H12" s="5">
        <f t="shared" si="1"/>
        <v>1287500</v>
      </c>
    </row>
    <row r="13" spans="1:8">
      <c r="A13" s="5" t="s">
        <v>7</v>
      </c>
      <c r="B13" s="5">
        <v>537000</v>
      </c>
      <c r="C13" s="5">
        <v>542500</v>
      </c>
      <c r="D13" s="5">
        <v>542500</v>
      </c>
      <c r="E13" s="5">
        <f>'P Kyst'!L13</f>
        <v>0</v>
      </c>
      <c r="F13" s="5">
        <f>'P Kyst'!M13</f>
        <v>0</v>
      </c>
      <c r="G13" s="5">
        <f t="shared" si="0"/>
        <v>542500</v>
      </c>
      <c r="H13" s="5">
        <f t="shared" si="1"/>
        <v>542500</v>
      </c>
    </row>
    <row r="14" spans="1:8">
      <c r="A14" s="5" t="s">
        <v>8</v>
      </c>
      <c r="B14" s="5">
        <v>125000</v>
      </c>
      <c r="C14" s="5">
        <v>200000</v>
      </c>
      <c r="D14" s="5">
        <v>200000</v>
      </c>
      <c r="E14" s="5">
        <f>'P Kyst'!L14</f>
        <v>0</v>
      </c>
      <c r="F14" s="5">
        <f>'P Kyst'!M14</f>
        <v>0</v>
      </c>
      <c r="G14" s="5">
        <f t="shared" si="0"/>
        <v>200000</v>
      </c>
      <c r="H14" s="5">
        <f t="shared" si="1"/>
        <v>200000</v>
      </c>
    </row>
    <row r="15" spans="1:8">
      <c r="A15" s="5" t="s">
        <v>29</v>
      </c>
      <c r="B15" s="5"/>
      <c r="C15" s="5"/>
      <c r="D15" s="5"/>
      <c r="E15" s="5">
        <f>'P Kyst'!L15</f>
        <v>0</v>
      </c>
      <c r="F15" s="5">
        <f>'P Kyst'!M15</f>
        <v>0</v>
      </c>
      <c r="G15" s="5">
        <f t="shared" si="0"/>
        <v>0</v>
      </c>
      <c r="H15" s="5">
        <f t="shared" si="1"/>
        <v>0</v>
      </c>
    </row>
    <row r="16" spans="1:8">
      <c r="A16" s="5" t="s">
        <v>32</v>
      </c>
      <c r="B16" s="5"/>
      <c r="C16" s="5"/>
      <c r="D16" s="5"/>
      <c r="E16" s="5">
        <f>'P Kyst'!L16</f>
        <v>86882</v>
      </c>
      <c r="F16" s="5">
        <f>'P Kyst'!M16</f>
        <v>751705</v>
      </c>
      <c r="G16" s="5">
        <f t="shared" si="0"/>
        <v>86882</v>
      </c>
      <c r="H16" s="5">
        <f t="shared" si="1"/>
        <v>751705</v>
      </c>
    </row>
    <row r="17" spans="1:8">
      <c r="A17" s="5" t="s">
        <v>33</v>
      </c>
      <c r="B17" s="5">
        <v>30000</v>
      </c>
      <c r="C17" s="5"/>
      <c r="D17" s="5"/>
      <c r="E17" s="5">
        <f>'P Kyst'!L17</f>
        <v>0</v>
      </c>
      <c r="F17" s="5">
        <f>'P Kyst'!M17</f>
        <v>1774000</v>
      </c>
      <c r="G17" s="5">
        <f t="shared" si="0"/>
        <v>0</v>
      </c>
      <c r="H17" s="5">
        <f t="shared" si="1"/>
        <v>1774000</v>
      </c>
    </row>
    <row r="18" spans="1:8" ht="13.5" thickBot="1">
      <c r="A18" s="8" t="s">
        <v>9</v>
      </c>
      <c r="B18" s="8">
        <f t="shared" ref="B18:H18" si="2">SUM(B6:B17)</f>
        <v>2672204</v>
      </c>
      <c r="C18" s="8">
        <f t="shared" si="2"/>
        <v>2482468</v>
      </c>
      <c r="D18" s="8">
        <f t="shared" si="2"/>
        <v>2967500</v>
      </c>
      <c r="E18" s="8">
        <f t="shared" si="2"/>
        <v>86882</v>
      </c>
      <c r="F18" s="8">
        <f t="shared" si="2"/>
        <v>2525705</v>
      </c>
      <c r="G18" s="8">
        <f t="shared" si="2"/>
        <v>2569350</v>
      </c>
      <c r="H18" s="9">
        <f t="shared" si="2"/>
        <v>5493205</v>
      </c>
    </row>
    <row r="19" spans="1:8" ht="13.5" thickTop="1">
      <c r="A19" s="5"/>
      <c r="B19" s="5"/>
      <c r="C19" s="5"/>
      <c r="D19" s="5"/>
      <c r="E19" s="5"/>
      <c r="F19" s="5"/>
      <c r="G19" s="5"/>
      <c r="H19" s="5"/>
    </row>
    <row r="20" spans="1:8">
      <c r="A20" s="4" t="s">
        <v>10</v>
      </c>
      <c r="B20" s="4"/>
      <c r="C20" s="4"/>
      <c r="D20" s="4"/>
      <c r="E20" s="5"/>
      <c r="F20" s="5"/>
      <c r="G20" s="5"/>
      <c r="H20" s="5"/>
    </row>
    <row r="21" spans="1:8">
      <c r="A21" s="5" t="s">
        <v>11</v>
      </c>
      <c r="B21" s="5">
        <v>187174</v>
      </c>
      <c r="C21" s="5">
        <v>144295</v>
      </c>
      <c r="D21" s="5">
        <v>312500</v>
      </c>
      <c r="E21" s="5">
        <f>'P Kyst'!L21</f>
        <v>0</v>
      </c>
      <c r="F21" s="5">
        <f>'P Kyst'!M21</f>
        <v>0</v>
      </c>
      <c r="G21" s="5">
        <f t="shared" ref="G21:G31" si="3">SUM(C21+E21)</f>
        <v>144295</v>
      </c>
      <c r="H21" s="5">
        <f t="shared" ref="H21:H31" si="4">D21+F21</f>
        <v>312500</v>
      </c>
    </row>
    <row r="22" spans="1:8">
      <c r="A22" s="6" t="s">
        <v>43</v>
      </c>
      <c r="B22" s="6">
        <v>3500</v>
      </c>
      <c r="C22" s="6">
        <v>41880</v>
      </c>
      <c r="D22" s="6">
        <v>25000</v>
      </c>
      <c r="E22" s="5">
        <f>'P Kyst'!L22</f>
        <v>0</v>
      </c>
      <c r="F22" s="5">
        <f>'P Kyst'!M22</f>
        <v>0</v>
      </c>
      <c r="G22" s="5">
        <f t="shared" si="3"/>
        <v>41880</v>
      </c>
      <c r="H22" s="5">
        <f t="shared" si="4"/>
        <v>25000</v>
      </c>
    </row>
    <row r="23" spans="1:8">
      <c r="A23" s="5" t="s">
        <v>13</v>
      </c>
      <c r="B23" s="5">
        <v>1327629</v>
      </c>
      <c r="C23" s="5">
        <v>1368794</v>
      </c>
      <c r="D23" s="5">
        <v>1537500</v>
      </c>
      <c r="E23" s="5">
        <f>'P Kyst'!L23</f>
        <v>0</v>
      </c>
      <c r="F23" s="5">
        <f>'P Kyst'!M23</f>
        <v>0</v>
      </c>
      <c r="G23" s="5">
        <f t="shared" si="3"/>
        <v>1368794</v>
      </c>
      <c r="H23" s="5">
        <f t="shared" si="4"/>
        <v>1537500</v>
      </c>
    </row>
    <row r="24" spans="1:8">
      <c r="A24" s="5" t="s">
        <v>24</v>
      </c>
      <c r="B24" s="5">
        <v>86610</v>
      </c>
      <c r="C24" s="5">
        <v>104757</v>
      </c>
      <c r="D24" s="5">
        <v>137500</v>
      </c>
      <c r="E24" s="5">
        <f>'P Kyst'!L24</f>
        <v>0</v>
      </c>
      <c r="F24" s="5">
        <f>'P Kyst'!M24</f>
        <v>0</v>
      </c>
      <c r="G24" s="5">
        <f t="shared" si="3"/>
        <v>104757</v>
      </c>
      <c r="H24" s="5">
        <f t="shared" si="4"/>
        <v>137500</v>
      </c>
    </row>
    <row r="25" spans="1:8">
      <c r="A25" s="6" t="s">
        <v>14</v>
      </c>
      <c r="B25" s="6">
        <v>0</v>
      </c>
      <c r="C25" s="6"/>
      <c r="D25" s="6">
        <v>12500</v>
      </c>
      <c r="E25" s="5">
        <f>'P Kyst'!L25</f>
        <v>0</v>
      </c>
      <c r="F25" s="5">
        <f>'P Kyst'!M25</f>
        <v>0</v>
      </c>
      <c r="G25" s="5">
        <f t="shared" si="3"/>
        <v>0</v>
      </c>
      <c r="H25" s="5">
        <f t="shared" si="4"/>
        <v>12500</v>
      </c>
    </row>
    <row r="26" spans="1:8">
      <c r="A26" s="5" t="s">
        <v>15</v>
      </c>
      <c r="B26" s="5">
        <v>150841</v>
      </c>
      <c r="C26" s="5">
        <v>127028</v>
      </c>
      <c r="D26" s="5">
        <v>237500</v>
      </c>
      <c r="E26" s="5">
        <f>'P Kyst'!L26</f>
        <v>0</v>
      </c>
      <c r="F26" s="5">
        <f>'P Kyst'!M26</f>
        <v>500000</v>
      </c>
      <c r="G26" s="5">
        <f t="shared" si="3"/>
        <v>127028</v>
      </c>
      <c r="H26" s="5">
        <f t="shared" si="4"/>
        <v>737500</v>
      </c>
    </row>
    <row r="27" spans="1:8">
      <c r="A27" s="6" t="s">
        <v>16</v>
      </c>
      <c r="B27" s="6">
        <v>48823</v>
      </c>
      <c r="C27" s="6">
        <v>108322</v>
      </c>
      <c r="D27" s="6">
        <v>125000</v>
      </c>
      <c r="E27" s="5">
        <f>'P Kyst'!L27</f>
        <v>46882</v>
      </c>
      <c r="F27" s="5">
        <f>'P Kyst'!M27</f>
        <v>2025705</v>
      </c>
      <c r="G27" s="5">
        <f t="shared" si="3"/>
        <v>155204</v>
      </c>
      <c r="H27" s="5">
        <f t="shared" si="4"/>
        <v>2150705</v>
      </c>
    </row>
    <row r="28" spans="1:8">
      <c r="A28" s="5" t="s">
        <v>17</v>
      </c>
      <c r="B28" s="5"/>
      <c r="C28" s="5">
        <v>42120</v>
      </c>
      <c r="D28" s="5">
        <v>45000</v>
      </c>
      <c r="E28" s="5">
        <f>'P Kyst'!L28</f>
        <v>40000</v>
      </c>
      <c r="F28" s="5">
        <f>'P Kyst'!M28</f>
        <v>0</v>
      </c>
      <c r="G28" s="5">
        <f t="shared" si="3"/>
        <v>82120</v>
      </c>
      <c r="H28" s="5">
        <f t="shared" si="4"/>
        <v>45000</v>
      </c>
    </row>
    <row r="29" spans="1:8">
      <c r="A29" s="6" t="s">
        <v>18</v>
      </c>
      <c r="B29" s="6">
        <v>490831</v>
      </c>
      <c r="C29" s="6">
        <v>321669</v>
      </c>
      <c r="D29" s="6">
        <v>505000</v>
      </c>
      <c r="E29" s="5">
        <f>'P Kyst'!L29</f>
        <v>0</v>
      </c>
      <c r="F29" s="5">
        <f>'P Kyst'!M29</f>
        <v>0</v>
      </c>
      <c r="G29" s="5">
        <f t="shared" si="3"/>
        <v>321669</v>
      </c>
      <c r="H29" s="5">
        <f t="shared" si="4"/>
        <v>505000</v>
      </c>
    </row>
    <row r="30" spans="1:8">
      <c r="A30" s="5" t="s">
        <v>19</v>
      </c>
      <c r="B30" s="5">
        <v>18262</v>
      </c>
      <c r="C30" s="5">
        <v>22299</v>
      </c>
      <c r="D30" s="5">
        <v>30000</v>
      </c>
      <c r="E30" s="5">
        <f>'P Kyst'!L30</f>
        <v>0</v>
      </c>
      <c r="F30" s="5">
        <f>'P Kyst'!M30</f>
        <v>0</v>
      </c>
      <c r="G30" s="5">
        <f t="shared" si="3"/>
        <v>22299</v>
      </c>
      <c r="H30" s="5">
        <f t="shared" si="4"/>
        <v>30000</v>
      </c>
    </row>
    <row r="31" spans="1:8">
      <c r="A31" s="5" t="s">
        <v>20</v>
      </c>
      <c r="B31" s="5"/>
      <c r="C31" s="5"/>
      <c r="D31" s="5">
        <v>0</v>
      </c>
      <c r="E31" s="5">
        <f>'P Kyst'!L31</f>
        <v>0</v>
      </c>
      <c r="F31" s="5">
        <f>'P Kyst'!M31</f>
        <v>0</v>
      </c>
      <c r="G31" s="5">
        <f t="shared" si="3"/>
        <v>0</v>
      </c>
      <c r="H31" s="5">
        <f t="shared" si="4"/>
        <v>0</v>
      </c>
    </row>
    <row r="32" spans="1:8" ht="13.5" thickBot="1">
      <c r="A32" s="8" t="s">
        <v>21</v>
      </c>
      <c r="B32" s="8">
        <f t="shared" ref="B32:G32" si="5">SUM(B21:B31)</f>
        <v>2313670</v>
      </c>
      <c r="C32" s="8">
        <f t="shared" si="5"/>
        <v>2281164</v>
      </c>
      <c r="D32" s="8">
        <f t="shared" si="5"/>
        <v>2967500</v>
      </c>
      <c r="E32" s="8">
        <f t="shared" si="5"/>
        <v>86882</v>
      </c>
      <c r="F32" s="8">
        <f t="shared" si="5"/>
        <v>2525705</v>
      </c>
      <c r="G32" s="8">
        <f t="shared" si="5"/>
        <v>2368046</v>
      </c>
      <c r="H32" s="9">
        <f>SUM(H20:H31)</f>
        <v>5493205</v>
      </c>
    </row>
    <row r="33" spans="1:8" ht="14.25" customHeight="1" thickTop="1">
      <c r="A33" s="4"/>
      <c r="B33" s="4"/>
      <c r="C33" s="4"/>
      <c r="D33" s="4"/>
      <c r="E33" s="5"/>
      <c r="F33" s="5"/>
      <c r="G33" s="5"/>
      <c r="H33" s="5"/>
    </row>
    <row r="34" spans="1:8" ht="13.5" thickBot="1">
      <c r="A34" s="10" t="s">
        <v>23</v>
      </c>
      <c r="B34" s="8">
        <f>B18-B32</f>
        <v>358534</v>
      </c>
      <c r="C34" s="8">
        <f>C18-C32</f>
        <v>201304</v>
      </c>
      <c r="D34" s="8">
        <f>D18-D32</f>
        <v>0</v>
      </c>
      <c r="E34" s="8">
        <f>E18-E32</f>
        <v>0</v>
      </c>
      <c r="F34" s="8"/>
      <c r="G34" s="8">
        <f>G18-G32</f>
        <v>201304</v>
      </c>
      <c r="H34" s="8">
        <f>H18-H32</f>
        <v>0</v>
      </c>
    </row>
    <row r="35" spans="1:8" ht="13.5" thickTop="1">
      <c r="A35" s="2"/>
      <c r="B35" s="2"/>
      <c r="C35" s="2"/>
      <c r="D35" s="2"/>
      <c r="E35" s="2"/>
      <c r="F35" s="2"/>
      <c r="G35" s="2"/>
      <c r="H35" s="2"/>
    </row>
    <row r="36" spans="1:8">
      <c r="H36" s="2"/>
    </row>
  </sheetData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5"/>
  <sheetViews>
    <sheetView workbookViewId="0">
      <selection activeCell="D28" sqref="D28"/>
    </sheetView>
  </sheetViews>
  <sheetFormatPr baseColWidth="10" defaultRowHeight="12.75"/>
  <cols>
    <col min="1" max="1" width="23.42578125" style="2" customWidth="1"/>
    <col min="2" max="2" width="12.140625" style="2" hidden="1" customWidth="1"/>
    <col min="3" max="3" width="7.7109375" style="2" hidden="1" customWidth="1"/>
    <col min="4" max="4" width="10.5703125" style="2" customWidth="1"/>
    <col min="5" max="5" width="9.42578125" style="2" customWidth="1"/>
    <col min="6" max="6" width="8" style="2" customWidth="1"/>
    <col min="7" max="7" width="9.140625" style="2" customWidth="1"/>
    <col min="8" max="8" width="9.85546875" style="2" customWidth="1"/>
    <col min="9" max="9" width="9.42578125" style="2" customWidth="1"/>
    <col min="10" max="10" width="0.28515625" style="2" customWidth="1"/>
    <col min="11" max="11" width="0.140625" style="2" customWidth="1"/>
    <col min="12" max="12" width="9.5703125" style="2" customWidth="1"/>
    <col min="13" max="13" width="9.7109375" style="2" customWidth="1"/>
    <col min="14" max="16384" width="11.42578125" style="2"/>
  </cols>
  <sheetData>
    <row r="1" spans="1:13">
      <c r="A1" s="3" t="s">
        <v>30</v>
      </c>
    </row>
    <row r="2" spans="1:13">
      <c r="B2" s="3" t="s">
        <v>50</v>
      </c>
      <c r="C2" s="3" t="s">
        <v>51</v>
      </c>
      <c r="D2" s="3" t="s">
        <v>50</v>
      </c>
      <c r="E2" s="16" t="s">
        <v>51</v>
      </c>
      <c r="F2" s="3" t="s">
        <v>50</v>
      </c>
      <c r="G2" s="16" t="s">
        <v>51</v>
      </c>
      <c r="H2" s="3" t="s">
        <v>50</v>
      </c>
      <c r="I2" s="16" t="s">
        <v>51</v>
      </c>
      <c r="J2" s="3" t="s">
        <v>50</v>
      </c>
      <c r="K2" s="16" t="s">
        <v>51</v>
      </c>
      <c r="L2" s="22" t="s">
        <v>58</v>
      </c>
      <c r="M2" s="22" t="s">
        <v>58</v>
      </c>
    </row>
    <row r="3" spans="1:13">
      <c r="A3" s="3" t="s">
        <v>74</v>
      </c>
      <c r="B3" s="24"/>
      <c r="C3" s="24"/>
      <c r="D3" s="24" t="s">
        <v>56</v>
      </c>
      <c r="E3" s="24"/>
      <c r="F3" s="24" t="s">
        <v>57</v>
      </c>
      <c r="G3" s="24"/>
      <c r="H3" s="24" t="s">
        <v>49</v>
      </c>
      <c r="I3" s="24"/>
      <c r="J3" s="24" t="s">
        <v>59</v>
      </c>
      <c r="K3" s="24"/>
      <c r="L3" s="13" t="s">
        <v>50</v>
      </c>
      <c r="M3" s="13" t="s">
        <v>51</v>
      </c>
    </row>
    <row r="4" spans="1:13">
      <c r="A4" s="3" t="s">
        <v>55</v>
      </c>
      <c r="B4" s="4"/>
      <c r="C4" s="12"/>
      <c r="D4" s="4"/>
      <c r="E4" s="12"/>
      <c r="F4" s="4"/>
      <c r="G4" s="12"/>
      <c r="H4" s="12"/>
      <c r="I4" s="12"/>
      <c r="J4" s="12"/>
      <c r="K4" s="12"/>
      <c r="L4" s="4"/>
      <c r="M4" s="4"/>
    </row>
    <row r="5" spans="1:13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B6+D6+F6+H6+J6</f>
        <v>0</v>
      </c>
      <c r="M6" s="5">
        <f>C6+E6+G6+I6+K6</f>
        <v>0</v>
      </c>
    </row>
    <row r="7" spans="1:13">
      <c r="A7" s="5" t="s">
        <v>25</v>
      </c>
      <c r="B7" s="5"/>
      <c r="C7" s="5"/>
      <c r="D7" s="5"/>
      <c r="E7" s="5"/>
      <c r="F7" s="5"/>
      <c r="G7" s="5"/>
      <c r="H7" s="5"/>
      <c r="I7" s="5"/>
      <c r="J7" s="5"/>
      <c r="K7" s="5"/>
      <c r="L7" s="5">
        <f t="shared" ref="L7:L17" si="0">B7+D7+F7+H7+J7</f>
        <v>0</v>
      </c>
      <c r="M7" s="5">
        <f t="shared" ref="M7:M17" si="1">C7+E7+G7+I7+K7</f>
        <v>0</v>
      </c>
    </row>
    <row r="8" spans="1:13">
      <c r="A8" s="5" t="s">
        <v>26</v>
      </c>
      <c r="B8" s="5"/>
      <c r="C8" s="5"/>
      <c r="D8" s="5"/>
      <c r="E8" s="5"/>
      <c r="F8" s="5"/>
      <c r="G8" s="5"/>
      <c r="H8" s="5"/>
      <c r="I8" s="5"/>
      <c r="J8" s="5"/>
      <c r="K8" s="5"/>
      <c r="L8" s="5">
        <f t="shared" si="0"/>
        <v>0</v>
      </c>
      <c r="M8" s="5">
        <f t="shared" si="1"/>
        <v>0</v>
      </c>
    </row>
    <row r="9" spans="1:13">
      <c r="A9" s="6" t="s">
        <v>62</v>
      </c>
      <c r="B9" s="5"/>
      <c r="C9" s="5"/>
      <c r="D9" s="5"/>
      <c r="E9" s="5"/>
      <c r="F9" s="5"/>
      <c r="G9" s="5"/>
      <c r="H9" s="5"/>
      <c r="I9" s="5"/>
      <c r="J9" s="5"/>
      <c r="K9" s="5"/>
      <c r="L9" s="5">
        <f t="shared" si="0"/>
        <v>0</v>
      </c>
      <c r="M9" s="5">
        <f t="shared" si="1"/>
        <v>0</v>
      </c>
    </row>
    <row r="10" spans="1:13">
      <c r="A10" s="5" t="s">
        <v>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>
        <f t="shared" si="0"/>
        <v>0</v>
      </c>
      <c r="M10" s="5">
        <f t="shared" si="1"/>
        <v>0</v>
      </c>
    </row>
    <row r="11" spans="1:13">
      <c r="A11" s="5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>
        <f t="shared" si="0"/>
        <v>0</v>
      </c>
      <c r="M11" s="5">
        <f t="shared" si="1"/>
        <v>0</v>
      </c>
    </row>
    <row r="12" spans="1:13">
      <c r="A12" s="5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>
        <f t="shared" si="0"/>
        <v>0</v>
      </c>
      <c r="M12" s="5">
        <f t="shared" si="1"/>
        <v>0</v>
      </c>
    </row>
    <row r="13" spans="1:13">
      <c r="A13" s="5" t="s">
        <v>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>
        <f t="shared" si="0"/>
        <v>0</v>
      </c>
      <c r="M13" s="5">
        <f t="shared" si="1"/>
        <v>0</v>
      </c>
    </row>
    <row r="14" spans="1:13">
      <c r="A14" s="5" t="s">
        <v>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>
        <f t="shared" si="0"/>
        <v>0</v>
      </c>
      <c r="M14" s="5">
        <f t="shared" si="1"/>
        <v>0</v>
      </c>
    </row>
    <row r="15" spans="1:13">
      <c r="A15" s="5" t="s">
        <v>29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>
        <f t="shared" si="0"/>
        <v>0</v>
      </c>
      <c r="M15" s="5">
        <f t="shared" si="1"/>
        <v>0</v>
      </c>
    </row>
    <row r="16" spans="1:13">
      <c r="A16" s="5" t="s">
        <v>32</v>
      </c>
      <c r="B16" s="5"/>
      <c r="C16" s="5"/>
      <c r="D16" s="5">
        <v>86882</v>
      </c>
      <c r="E16" s="5">
        <v>751705</v>
      </c>
      <c r="F16" s="5"/>
      <c r="G16" s="5"/>
      <c r="H16" s="5"/>
      <c r="I16" s="5"/>
      <c r="J16" s="5"/>
      <c r="K16" s="5"/>
      <c r="L16" s="5">
        <f t="shared" si="0"/>
        <v>86882</v>
      </c>
      <c r="M16" s="5">
        <f t="shared" si="1"/>
        <v>751705</v>
      </c>
    </row>
    <row r="17" spans="1:13">
      <c r="A17" s="5" t="s">
        <v>33</v>
      </c>
      <c r="B17" s="5"/>
      <c r="C17" s="5"/>
      <c r="D17" s="5"/>
      <c r="E17" s="5"/>
      <c r="F17" s="5"/>
      <c r="G17" s="1">
        <v>1274000</v>
      </c>
      <c r="H17" s="1"/>
      <c r="I17" s="1">
        <v>500000</v>
      </c>
      <c r="J17" s="1"/>
      <c r="K17" s="1"/>
      <c r="L17" s="5">
        <f t="shared" si="0"/>
        <v>0</v>
      </c>
      <c r="M17" s="5">
        <f t="shared" si="1"/>
        <v>1774000</v>
      </c>
    </row>
    <row r="18" spans="1:13" ht="13.5" thickBot="1">
      <c r="A18" s="8" t="s">
        <v>9</v>
      </c>
      <c r="B18" s="8">
        <f>SUM(B7:B17)</f>
        <v>0</v>
      </c>
      <c r="C18" s="8">
        <f t="shared" ref="C18:M18" si="2">SUM(C7:C17)</f>
        <v>0</v>
      </c>
      <c r="D18" s="8">
        <f t="shared" si="2"/>
        <v>86882</v>
      </c>
      <c r="E18" s="8">
        <f t="shared" si="2"/>
        <v>751705</v>
      </c>
      <c r="F18" s="8">
        <f t="shared" si="2"/>
        <v>0</v>
      </c>
      <c r="G18" s="8">
        <f t="shared" si="2"/>
        <v>1274000</v>
      </c>
      <c r="H18" s="8">
        <f t="shared" si="2"/>
        <v>0</v>
      </c>
      <c r="I18" s="8">
        <f t="shared" si="2"/>
        <v>500000</v>
      </c>
      <c r="J18" s="8">
        <f t="shared" si="2"/>
        <v>0</v>
      </c>
      <c r="K18" s="8">
        <f t="shared" si="2"/>
        <v>0</v>
      </c>
      <c r="L18" s="8">
        <f t="shared" si="2"/>
        <v>86882</v>
      </c>
      <c r="M18" s="8">
        <f t="shared" si="2"/>
        <v>2525705</v>
      </c>
    </row>
    <row r="19" spans="1:13" ht="13.5" thickTop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4" t="s">
        <v>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 t="s">
        <v>11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>
        <f t="shared" ref="L21:L31" si="3">B21+D21+F21+H21+J21</f>
        <v>0</v>
      </c>
      <c r="M21" s="5">
        <f t="shared" ref="M21:M31" si="4">C21+E21+G21+I21+K21</f>
        <v>0</v>
      </c>
    </row>
    <row r="22" spans="1:13">
      <c r="A22" s="6" t="s">
        <v>12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>
        <f t="shared" si="3"/>
        <v>0</v>
      </c>
      <c r="M22" s="5">
        <f t="shared" si="4"/>
        <v>0</v>
      </c>
    </row>
    <row r="23" spans="1:13">
      <c r="A23" s="5" t="s">
        <v>13</v>
      </c>
      <c r="B23" s="5"/>
      <c r="C23" s="5"/>
      <c r="D23" s="5"/>
      <c r="E23" s="1"/>
      <c r="F23" s="5"/>
      <c r="G23" s="5"/>
      <c r="H23" s="5"/>
      <c r="I23" s="5"/>
      <c r="J23" s="5"/>
      <c r="K23" s="5"/>
      <c r="L23" s="5">
        <f t="shared" si="3"/>
        <v>0</v>
      </c>
      <c r="M23" s="5">
        <f t="shared" si="4"/>
        <v>0</v>
      </c>
    </row>
    <row r="24" spans="1:13">
      <c r="A24" s="5" t="s">
        <v>24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>
        <f t="shared" si="3"/>
        <v>0</v>
      </c>
      <c r="M24" s="5">
        <f t="shared" si="4"/>
        <v>0</v>
      </c>
    </row>
    <row r="25" spans="1:13">
      <c r="A25" s="6" t="s">
        <v>14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>
        <f t="shared" si="3"/>
        <v>0</v>
      </c>
      <c r="M25" s="5">
        <f t="shared" si="4"/>
        <v>0</v>
      </c>
    </row>
    <row r="26" spans="1:13">
      <c r="A26" s="5" t="s">
        <v>15</v>
      </c>
      <c r="B26" s="5"/>
      <c r="C26" s="5"/>
      <c r="D26" s="5"/>
      <c r="E26" s="5"/>
      <c r="F26" s="5"/>
      <c r="G26" s="5"/>
      <c r="H26" s="5"/>
      <c r="I26" s="5">
        <v>500000</v>
      </c>
      <c r="J26" s="5"/>
      <c r="K26" s="5"/>
      <c r="L26" s="5">
        <f t="shared" si="3"/>
        <v>0</v>
      </c>
      <c r="M26" s="5">
        <f t="shared" si="4"/>
        <v>500000</v>
      </c>
    </row>
    <row r="27" spans="1:13">
      <c r="A27" s="6" t="s">
        <v>16</v>
      </c>
      <c r="B27" s="5"/>
      <c r="C27" s="5"/>
      <c r="D27" s="5">
        <v>46882</v>
      </c>
      <c r="E27" s="5">
        <v>751705</v>
      </c>
      <c r="F27" s="5"/>
      <c r="G27" s="5">
        <v>1274000</v>
      </c>
      <c r="H27" s="5"/>
      <c r="I27" s="5"/>
      <c r="J27" s="5"/>
      <c r="K27" s="5"/>
      <c r="L27" s="5">
        <f t="shared" si="3"/>
        <v>46882</v>
      </c>
      <c r="M27" s="5">
        <f t="shared" si="4"/>
        <v>2025705</v>
      </c>
    </row>
    <row r="28" spans="1:13">
      <c r="A28" s="5" t="s">
        <v>17</v>
      </c>
      <c r="B28" s="5"/>
      <c r="C28" s="5"/>
      <c r="D28" s="5">
        <v>40000</v>
      </c>
      <c r="E28" s="5"/>
      <c r="F28" s="5"/>
      <c r="G28" s="5"/>
      <c r="H28" s="5"/>
      <c r="I28" s="5"/>
      <c r="J28" s="5"/>
      <c r="K28" s="5"/>
      <c r="L28" s="5">
        <f t="shared" si="3"/>
        <v>40000</v>
      </c>
      <c r="M28" s="5">
        <f t="shared" si="4"/>
        <v>0</v>
      </c>
    </row>
    <row r="29" spans="1:13">
      <c r="A29" s="6" t="s">
        <v>18</v>
      </c>
      <c r="B29" s="5"/>
      <c r="C29" s="5"/>
      <c r="D29" s="5"/>
      <c r="E29" s="1"/>
      <c r="F29" s="5"/>
      <c r="G29" s="1"/>
      <c r="H29" s="1"/>
      <c r="I29" s="1"/>
      <c r="J29" s="1"/>
      <c r="K29" s="1"/>
      <c r="L29" s="5">
        <f t="shared" si="3"/>
        <v>0</v>
      </c>
      <c r="M29" s="5">
        <f t="shared" si="4"/>
        <v>0</v>
      </c>
    </row>
    <row r="30" spans="1:13">
      <c r="A30" s="5" t="s">
        <v>19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>
        <f t="shared" si="3"/>
        <v>0</v>
      </c>
      <c r="M30" s="5">
        <f t="shared" si="4"/>
        <v>0</v>
      </c>
    </row>
    <row r="31" spans="1:13">
      <c r="A31" s="5" t="s">
        <v>20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>
        <f t="shared" si="3"/>
        <v>0</v>
      </c>
      <c r="M31" s="5">
        <f t="shared" si="4"/>
        <v>0</v>
      </c>
    </row>
    <row r="32" spans="1:13" ht="13.5" thickBot="1">
      <c r="A32" s="8" t="s">
        <v>21</v>
      </c>
      <c r="B32" s="8">
        <f>SUM(B21:B31)</f>
        <v>0</v>
      </c>
      <c r="C32" s="8">
        <f t="shared" ref="C32:M32" si="5">SUM(C21:C31)</f>
        <v>0</v>
      </c>
      <c r="D32" s="8">
        <f t="shared" si="5"/>
        <v>86882</v>
      </c>
      <c r="E32" s="8">
        <f t="shared" si="5"/>
        <v>751705</v>
      </c>
      <c r="F32" s="8">
        <f t="shared" si="5"/>
        <v>0</v>
      </c>
      <c r="G32" s="8">
        <f t="shared" si="5"/>
        <v>1274000</v>
      </c>
      <c r="H32" s="8">
        <f t="shared" si="5"/>
        <v>0</v>
      </c>
      <c r="I32" s="8">
        <f t="shared" si="5"/>
        <v>500000</v>
      </c>
      <c r="J32" s="8">
        <f t="shared" si="5"/>
        <v>0</v>
      </c>
      <c r="K32" s="8">
        <f t="shared" si="5"/>
        <v>0</v>
      </c>
      <c r="L32" s="8">
        <f t="shared" si="5"/>
        <v>86882</v>
      </c>
      <c r="M32" s="8">
        <f t="shared" si="5"/>
        <v>2525705</v>
      </c>
    </row>
    <row r="33" spans="1:13" ht="13.5" thickTop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3.5" thickBot="1">
      <c r="A34" s="10" t="s">
        <v>23</v>
      </c>
      <c r="B34" s="8">
        <f t="shared" ref="B34:M34" si="6">B18-B32</f>
        <v>0</v>
      </c>
      <c r="C34" s="8">
        <f t="shared" si="6"/>
        <v>0</v>
      </c>
      <c r="D34" s="8">
        <f t="shared" si="6"/>
        <v>0</v>
      </c>
      <c r="E34" s="8">
        <f t="shared" si="6"/>
        <v>0</v>
      </c>
      <c r="F34" s="8">
        <f t="shared" si="6"/>
        <v>0</v>
      </c>
      <c r="G34" s="8">
        <f t="shared" si="6"/>
        <v>0</v>
      </c>
      <c r="H34" s="8">
        <f t="shared" si="6"/>
        <v>0</v>
      </c>
      <c r="I34" s="8">
        <f t="shared" si="6"/>
        <v>0</v>
      </c>
      <c r="J34" s="8">
        <f t="shared" si="6"/>
        <v>0</v>
      </c>
      <c r="K34" s="8">
        <f t="shared" si="6"/>
        <v>0</v>
      </c>
      <c r="L34" s="8">
        <f t="shared" si="6"/>
        <v>0</v>
      </c>
      <c r="M34" s="8">
        <f t="shared" si="6"/>
        <v>0</v>
      </c>
    </row>
    <row r="35" spans="1:13" ht="13.5" thickTop="1"/>
  </sheetData>
  <mergeCells count="5">
    <mergeCell ref="B3:C3"/>
    <mergeCell ref="D3:E3"/>
    <mergeCell ref="F3:G3"/>
    <mergeCell ref="H3:I3"/>
    <mergeCell ref="J3:K3"/>
  </mergeCells>
  <phoneticPr fontId="3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20"/>
  <sheetViews>
    <sheetView workbookViewId="0">
      <selection activeCell="C30" sqref="C30"/>
    </sheetView>
  </sheetViews>
  <sheetFormatPr baseColWidth="10" defaultRowHeight="12.75"/>
  <cols>
    <col min="1" max="1" width="33.140625" customWidth="1"/>
    <col min="2" max="2" width="20.140625" customWidth="1"/>
    <col min="3" max="4" width="15.7109375" customWidth="1"/>
  </cols>
  <sheetData>
    <row r="1" spans="1:8">
      <c r="A1" s="3" t="s">
        <v>28</v>
      </c>
      <c r="B1" s="3"/>
      <c r="C1" s="3"/>
      <c r="D1" s="3"/>
      <c r="E1" s="2"/>
      <c r="F1" s="2"/>
      <c r="G1" s="2"/>
    </row>
    <row r="2" spans="1:8">
      <c r="B2" s="20" t="s">
        <v>50</v>
      </c>
      <c r="C2" s="12" t="s">
        <v>50</v>
      </c>
      <c r="D2" s="12" t="s">
        <v>51</v>
      </c>
      <c r="E2" s="13" t="s">
        <v>50</v>
      </c>
      <c r="F2" s="13" t="s">
        <v>51</v>
      </c>
      <c r="G2" s="13" t="s">
        <v>46</v>
      </c>
      <c r="H2" s="18" t="s">
        <v>46</v>
      </c>
    </row>
    <row r="3" spans="1:8">
      <c r="A3" s="3" t="s">
        <v>74</v>
      </c>
      <c r="B3" s="21"/>
      <c r="C3" s="19" t="s">
        <v>54</v>
      </c>
      <c r="D3" s="19" t="s">
        <v>54</v>
      </c>
      <c r="E3" s="19" t="s">
        <v>31</v>
      </c>
      <c r="F3" s="19" t="s">
        <v>31</v>
      </c>
      <c r="G3" s="17" t="s">
        <v>50</v>
      </c>
      <c r="H3" s="17" t="s">
        <v>51</v>
      </c>
    </row>
    <row r="4" spans="1:8">
      <c r="A4" s="3"/>
      <c r="B4" s="21">
        <v>41729</v>
      </c>
      <c r="C4" s="23">
        <v>42094</v>
      </c>
      <c r="D4" s="23">
        <v>42094</v>
      </c>
      <c r="E4" s="15"/>
      <c r="F4" s="15"/>
      <c r="H4" s="2"/>
    </row>
    <row r="5" spans="1:8">
      <c r="A5" s="4" t="s">
        <v>2</v>
      </c>
      <c r="B5" s="4"/>
      <c r="H5" s="2"/>
    </row>
    <row r="6" spans="1:8">
      <c r="A6" s="5" t="s">
        <v>3</v>
      </c>
      <c r="B6" s="5"/>
      <c r="C6" s="6"/>
      <c r="D6" s="6">
        <v>62500</v>
      </c>
      <c r="E6" s="5">
        <f>'P Namdal'!I6</f>
        <v>0</v>
      </c>
      <c r="F6" s="5">
        <f>'P Namdal'!J6</f>
        <v>0</v>
      </c>
      <c r="G6" s="5">
        <f>SUM(C6+E6)</f>
        <v>0</v>
      </c>
      <c r="H6" s="5">
        <f>D6+F6</f>
        <v>62500</v>
      </c>
    </row>
    <row r="7" spans="1:8">
      <c r="A7" s="5" t="s">
        <v>25</v>
      </c>
      <c r="B7" s="5"/>
      <c r="C7" s="4"/>
      <c r="D7" s="4"/>
      <c r="E7" s="5">
        <f>'P Namdal'!I7</f>
        <v>0</v>
      </c>
      <c r="F7" s="5">
        <f>'P Namdal'!J7</f>
        <v>0</v>
      </c>
      <c r="G7" s="5">
        <f t="shared" ref="G7:G17" si="0">SUM(C7+E7)</f>
        <v>0</v>
      </c>
      <c r="H7" s="5">
        <f t="shared" ref="H7:H17" si="1">D7+F7</f>
        <v>0</v>
      </c>
    </row>
    <row r="8" spans="1:8">
      <c r="A8" s="5" t="s">
        <v>26</v>
      </c>
      <c r="B8" s="5">
        <v>1580</v>
      </c>
      <c r="C8" s="5"/>
      <c r="D8" s="5">
        <v>62500</v>
      </c>
      <c r="E8" s="5">
        <f>'P Namdal'!I8</f>
        <v>0</v>
      </c>
      <c r="F8" s="5">
        <f>'P Namdal'!J8</f>
        <v>0</v>
      </c>
      <c r="G8" s="5">
        <f t="shared" si="0"/>
        <v>0</v>
      </c>
      <c r="H8" s="5">
        <f t="shared" si="1"/>
        <v>62500</v>
      </c>
    </row>
    <row r="9" spans="1:8">
      <c r="A9" s="5" t="s">
        <v>27</v>
      </c>
      <c r="B9" s="5"/>
      <c r="C9" s="5"/>
      <c r="D9" s="5"/>
      <c r="E9" s="5">
        <f>'P Namdal'!I9</f>
        <v>0</v>
      </c>
      <c r="F9" s="5">
        <f>'P Namdal'!J9</f>
        <v>0</v>
      </c>
      <c r="G9" s="5">
        <f t="shared" si="0"/>
        <v>0</v>
      </c>
      <c r="H9" s="5">
        <f t="shared" si="1"/>
        <v>0</v>
      </c>
    </row>
    <row r="10" spans="1:8">
      <c r="A10" s="5" t="s">
        <v>4</v>
      </c>
      <c r="B10" s="5"/>
      <c r="C10" s="5"/>
      <c r="D10" s="5">
        <v>15000</v>
      </c>
      <c r="E10" s="5">
        <f>'P Namdal'!I10</f>
        <v>0</v>
      </c>
      <c r="F10" s="5">
        <f>'P Namdal'!J10</f>
        <v>0</v>
      </c>
      <c r="G10" s="5">
        <f t="shared" si="0"/>
        <v>0</v>
      </c>
      <c r="H10" s="5">
        <f t="shared" si="1"/>
        <v>15000</v>
      </c>
    </row>
    <row r="11" spans="1:8">
      <c r="A11" s="5" t="s">
        <v>5</v>
      </c>
      <c r="B11" s="5"/>
      <c r="C11" s="5"/>
      <c r="D11" s="5">
        <v>12500</v>
      </c>
      <c r="E11" s="5">
        <f>'P Namdal'!I11</f>
        <v>0</v>
      </c>
      <c r="F11" s="5">
        <f>'P Namdal'!J11</f>
        <v>0</v>
      </c>
      <c r="G11" s="5">
        <f t="shared" si="0"/>
        <v>0</v>
      </c>
      <c r="H11" s="5">
        <f t="shared" si="1"/>
        <v>12500</v>
      </c>
    </row>
    <row r="12" spans="1:8">
      <c r="A12" s="5" t="s">
        <v>6</v>
      </c>
      <c r="B12" s="5">
        <v>297625</v>
      </c>
      <c r="C12" s="5">
        <v>308125</v>
      </c>
      <c r="D12" s="5">
        <v>308125</v>
      </c>
      <c r="E12" s="5">
        <f>'P Namdal'!I12</f>
        <v>0</v>
      </c>
      <c r="F12" s="5">
        <f>'P Namdal'!J12</f>
        <v>0</v>
      </c>
      <c r="G12" s="5">
        <f t="shared" si="0"/>
        <v>308125</v>
      </c>
      <c r="H12" s="5">
        <f t="shared" si="1"/>
        <v>308125</v>
      </c>
    </row>
    <row r="13" spans="1:8">
      <c r="A13" s="5" t="s">
        <v>7</v>
      </c>
      <c r="B13" s="5">
        <v>138750</v>
      </c>
      <c r="C13" s="5">
        <v>142500</v>
      </c>
      <c r="D13" s="5">
        <v>142500</v>
      </c>
      <c r="E13" s="5">
        <f>'P Namdal'!I13</f>
        <v>0</v>
      </c>
      <c r="F13" s="5">
        <f>'P Namdal'!J13</f>
        <v>0</v>
      </c>
      <c r="G13" s="5">
        <f t="shared" si="0"/>
        <v>142500</v>
      </c>
      <c r="H13" s="5">
        <f t="shared" si="1"/>
        <v>142500</v>
      </c>
    </row>
    <row r="14" spans="1:8">
      <c r="A14" s="5" t="s">
        <v>8</v>
      </c>
      <c r="B14" s="5">
        <v>101500</v>
      </c>
      <c r="C14" s="5">
        <v>101500</v>
      </c>
      <c r="D14" s="5">
        <v>101500</v>
      </c>
      <c r="E14" s="5">
        <f>'P Namdal'!I14</f>
        <v>0</v>
      </c>
      <c r="F14" s="5">
        <f>'P Namdal'!J14</f>
        <v>0</v>
      </c>
      <c r="G14" s="5">
        <f t="shared" si="0"/>
        <v>101500</v>
      </c>
      <c r="H14" s="5">
        <f t="shared" si="1"/>
        <v>101500</v>
      </c>
    </row>
    <row r="15" spans="1:8">
      <c r="A15" s="5" t="s">
        <v>29</v>
      </c>
      <c r="B15" s="5"/>
      <c r="C15" s="5"/>
      <c r="D15" s="5"/>
      <c r="E15" s="5">
        <f>'P Namdal'!I15</f>
        <v>0</v>
      </c>
      <c r="F15" s="5">
        <f>'P Namdal'!J15</f>
        <v>0</v>
      </c>
      <c r="G15" s="5">
        <f t="shared" si="0"/>
        <v>0</v>
      </c>
      <c r="H15" s="5">
        <f t="shared" si="1"/>
        <v>0</v>
      </c>
    </row>
    <row r="16" spans="1:8">
      <c r="A16" s="5" t="s">
        <v>32</v>
      </c>
      <c r="B16" s="5"/>
      <c r="C16" s="5"/>
      <c r="D16" s="5"/>
      <c r="E16" s="5">
        <f>'P Namdal'!I16</f>
        <v>0</v>
      </c>
      <c r="F16" s="5">
        <f>'P Namdal'!J16</f>
        <v>0</v>
      </c>
      <c r="G16" s="5">
        <f t="shared" si="0"/>
        <v>0</v>
      </c>
      <c r="H16" s="5">
        <f t="shared" si="1"/>
        <v>0</v>
      </c>
    </row>
    <row r="17" spans="1:8">
      <c r="A17" s="5" t="s">
        <v>33</v>
      </c>
      <c r="B17" s="5"/>
      <c r="C17" s="5"/>
      <c r="D17" s="5"/>
      <c r="E17" s="5">
        <f>'P Namdal'!I17</f>
        <v>0</v>
      </c>
      <c r="F17" s="5">
        <f>'P Namdal'!J17</f>
        <v>120000</v>
      </c>
      <c r="G17" s="5">
        <f t="shared" si="0"/>
        <v>0</v>
      </c>
      <c r="H17" s="5">
        <f t="shared" si="1"/>
        <v>120000</v>
      </c>
    </row>
    <row r="18" spans="1:8" ht="13.5" thickBot="1">
      <c r="A18" s="8" t="s">
        <v>9</v>
      </c>
      <c r="B18" s="8">
        <f t="shared" ref="B18:H18" si="2">SUM(B6:B17)</f>
        <v>539455</v>
      </c>
      <c r="C18" s="8">
        <f t="shared" si="2"/>
        <v>552125</v>
      </c>
      <c r="D18" s="8">
        <f t="shared" si="2"/>
        <v>704625</v>
      </c>
      <c r="E18" s="8">
        <f t="shared" si="2"/>
        <v>0</v>
      </c>
      <c r="F18" s="8">
        <f t="shared" si="2"/>
        <v>120000</v>
      </c>
      <c r="G18" s="8">
        <f t="shared" si="2"/>
        <v>552125</v>
      </c>
      <c r="H18" s="9">
        <f t="shared" si="2"/>
        <v>824625</v>
      </c>
    </row>
    <row r="19" spans="1:8" ht="13.5" thickTop="1">
      <c r="A19" s="5"/>
      <c r="B19" s="5"/>
      <c r="C19" s="5"/>
      <c r="D19" s="5"/>
      <c r="E19" s="5"/>
      <c r="F19" s="5"/>
      <c r="G19" s="5"/>
      <c r="H19" s="5"/>
    </row>
    <row r="20" spans="1:8">
      <c r="A20" s="4" t="s">
        <v>10</v>
      </c>
      <c r="B20" s="4"/>
      <c r="C20" s="4"/>
      <c r="D20" s="4"/>
      <c r="E20" s="5"/>
      <c r="F20" s="5"/>
      <c r="G20" s="5"/>
      <c r="H20" s="5"/>
    </row>
    <row r="21" spans="1:8">
      <c r="A21" s="5" t="s">
        <v>11</v>
      </c>
      <c r="B21" s="5">
        <v>460</v>
      </c>
      <c r="C21" s="5"/>
      <c r="D21" s="5">
        <v>21250</v>
      </c>
      <c r="E21" s="5">
        <f>'P Namdal'!I21</f>
        <v>0</v>
      </c>
      <c r="F21" s="5">
        <f>'P Namdal'!J21</f>
        <v>0</v>
      </c>
      <c r="G21" s="5">
        <f t="shared" ref="G21:G31" si="3">SUM(C21+E21)</f>
        <v>0</v>
      </c>
      <c r="H21" s="5">
        <f t="shared" ref="H21:H31" si="4">D21+F21</f>
        <v>21250</v>
      </c>
    </row>
    <row r="22" spans="1:8">
      <c r="A22" s="6" t="s">
        <v>43</v>
      </c>
      <c r="B22" s="6"/>
      <c r="C22" s="6"/>
      <c r="D22" s="6">
        <v>8750</v>
      </c>
      <c r="E22" s="5">
        <f>'P Namdal'!I22</f>
        <v>0</v>
      </c>
      <c r="F22" s="5">
        <f>'P Namdal'!J22</f>
        <v>0</v>
      </c>
      <c r="G22" s="5">
        <f t="shared" si="3"/>
        <v>0</v>
      </c>
      <c r="H22" s="5">
        <f t="shared" si="4"/>
        <v>8750</v>
      </c>
    </row>
    <row r="23" spans="1:8">
      <c r="A23" s="5" t="s">
        <v>13</v>
      </c>
      <c r="B23" s="5">
        <v>437583</v>
      </c>
      <c r="C23" s="5">
        <v>514224</v>
      </c>
      <c r="D23" s="5">
        <v>425000</v>
      </c>
      <c r="E23" s="5">
        <f>'P Namdal'!I23</f>
        <v>0</v>
      </c>
      <c r="F23" s="5">
        <f>'P Namdal'!J23</f>
        <v>0</v>
      </c>
      <c r="G23" s="5">
        <f t="shared" si="3"/>
        <v>514224</v>
      </c>
      <c r="H23" s="5">
        <f t="shared" si="4"/>
        <v>425000</v>
      </c>
    </row>
    <row r="24" spans="1:8">
      <c r="A24" s="5" t="s">
        <v>24</v>
      </c>
      <c r="B24" s="5">
        <v>49307</v>
      </c>
      <c r="C24" s="6">
        <v>39458</v>
      </c>
      <c r="D24" s="6">
        <v>52500</v>
      </c>
      <c r="E24" s="5">
        <f>'P Namdal'!I24</f>
        <v>0</v>
      </c>
      <c r="F24" s="5">
        <f>'P Namdal'!J24</f>
        <v>0</v>
      </c>
      <c r="G24" s="5">
        <f t="shared" si="3"/>
        <v>39458</v>
      </c>
      <c r="H24" s="5">
        <f t="shared" si="4"/>
        <v>52500</v>
      </c>
    </row>
    <row r="25" spans="1:8">
      <c r="A25" s="6" t="s">
        <v>14</v>
      </c>
      <c r="B25" s="6"/>
      <c r="C25" s="5"/>
      <c r="D25" s="5">
        <v>5000</v>
      </c>
      <c r="E25" s="5">
        <f>'P Namdal'!I25</f>
        <v>0</v>
      </c>
      <c r="F25" s="5">
        <f>'P Namdal'!J25</f>
        <v>0</v>
      </c>
      <c r="G25" s="5">
        <f t="shared" si="3"/>
        <v>0</v>
      </c>
      <c r="H25" s="5">
        <f t="shared" si="4"/>
        <v>5000</v>
      </c>
    </row>
    <row r="26" spans="1:8">
      <c r="A26" s="5" t="s">
        <v>15</v>
      </c>
      <c r="B26" s="5">
        <v>35241</v>
      </c>
      <c r="C26" s="5">
        <v>38858</v>
      </c>
      <c r="D26" s="5">
        <v>50000</v>
      </c>
      <c r="E26" s="5">
        <f>'P Namdal'!I26</f>
        <v>0</v>
      </c>
      <c r="F26" s="5">
        <f>'P Namdal'!J26</f>
        <v>0</v>
      </c>
      <c r="G26" s="5">
        <f t="shared" si="3"/>
        <v>38858</v>
      </c>
      <c r="H26" s="5">
        <f t="shared" si="4"/>
        <v>50000</v>
      </c>
    </row>
    <row r="27" spans="1:8">
      <c r="A27" s="6" t="s">
        <v>16</v>
      </c>
      <c r="B27" s="6">
        <v>4893</v>
      </c>
      <c r="C27" s="6">
        <v>3178</v>
      </c>
      <c r="D27" s="6">
        <v>21500</v>
      </c>
      <c r="E27" s="5">
        <f>'P Namdal'!I27</f>
        <v>0</v>
      </c>
      <c r="F27" s="5">
        <f>'P Namdal'!J27</f>
        <v>0</v>
      </c>
      <c r="G27" s="5">
        <f t="shared" si="3"/>
        <v>3178</v>
      </c>
      <c r="H27" s="5">
        <f t="shared" si="4"/>
        <v>21500</v>
      </c>
    </row>
    <row r="28" spans="1:8">
      <c r="A28" s="5" t="s">
        <v>17</v>
      </c>
      <c r="B28" s="5"/>
      <c r="C28" s="5"/>
      <c r="D28" s="5">
        <v>-3750</v>
      </c>
      <c r="E28" s="5">
        <f>'P Namdal'!I28</f>
        <v>0</v>
      </c>
      <c r="F28" s="5">
        <f>'P Namdal'!J28</f>
        <v>0</v>
      </c>
      <c r="G28" s="5">
        <f t="shared" si="3"/>
        <v>0</v>
      </c>
      <c r="H28" s="5">
        <f t="shared" si="4"/>
        <v>-3750</v>
      </c>
    </row>
    <row r="29" spans="1:8">
      <c r="A29" s="6" t="s">
        <v>18</v>
      </c>
      <c r="B29" s="6">
        <v>187702</v>
      </c>
      <c r="C29" s="5">
        <v>123602</v>
      </c>
      <c r="D29" s="5">
        <v>112500</v>
      </c>
      <c r="E29" s="5">
        <f>'P Namdal'!I29</f>
        <v>0</v>
      </c>
      <c r="F29" s="5">
        <f>'P Namdal'!J29</f>
        <v>120000</v>
      </c>
      <c r="G29" s="5">
        <f t="shared" si="3"/>
        <v>123602</v>
      </c>
      <c r="H29" s="5">
        <f t="shared" si="4"/>
        <v>232500</v>
      </c>
    </row>
    <row r="30" spans="1:8">
      <c r="A30" s="5" t="s">
        <v>19</v>
      </c>
      <c r="B30" s="5">
        <v>8995</v>
      </c>
      <c r="C30" s="6">
        <v>5341</v>
      </c>
      <c r="D30" s="6">
        <v>11875</v>
      </c>
      <c r="E30" s="5">
        <f>'P Namdal'!I30</f>
        <v>0</v>
      </c>
      <c r="F30" s="5">
        <f>'P Namdal'!J30</f>
        <v>0</v>
      </c>
      <c r="G30" s="5">
        <f t="shared" si="3"/>
        <v>5341</v>
      </c>
      <c r="H30" s="5">
        <f t="shared" si="4"/>
        <v>11875</v>
      </c>
    </row>
    <row r="31" spans="1:8">
      <c r="A31" s="5" t="s">
        <v>20</v>
      </c>
      <c r="B31" s="5"/>
      <c r="C31" s="6"/>
      <c r="D31" s="6"/>
      <c r="E31" s="5">
        <f>'P Namdal'!I31</f>
        <v>0</v>
      </c>
      <c r="F31" s="5">
        <f>'P Namdal'!J31</f>
        <v>0</v>
      </c>
      <c r="G31" s="5">
        <f t="shared" si="3"/>
        <v>0</v>
      </c>
      <c r="H31" s="5">
        <f t="shared" si="4"/>
        <v>0</v>
      </c>
    </row>
    <row r="32" spans="1:8" ht="13.5" thickBot="1">
      <c r="A32" s="8" t="s">
        <v>21</v>
      </c>
      <c r="B32" s="8">
        <f t="shared" ref="B32:G32" si="5">SUM(B21:B31)</f>
        <v>724181</v>
      </c>
      <c r="C32" s="8">
        <f t="shared" si="5"/>
        <v>724661</v>
      </c>
      <c r="D32" s="8">
        <f t="shared" si="5"/>
        <v>704625</v>
      </c>
      <c r="E32" s="8">
        <f t="shared" si="5"/>
        <v>0</v>
      </c>
      <c r="F32" s="8">
        <f t="shared" si="5"/>
        <v>120000</v>
      </c>
      <c r="G32" s="8">
        <f t="shared" si="5"/>
        <v>724661</v>
      </c>
      <c r="H32" s="9">
        <f>SUM(H20:H31)</f>
        <v>824625</v>
      </c>
    </row>
    <row r="33" spans="1:8" ht="13.5" thickTop="1">
      <c r="A33" s="4"/>
      <c r="B33" s="4"/>
      <c r="C33" s="5"/>
      <c r="D33" s="5"/>
      <c r="E33" s="4"/>
      <c r="F33" s="4"/>
      <c r="G33" s="4"/>
      <c r="H33" s="5"/>
    </row>
    <row r="34" spans="1:8" ht="13.5" thickBot="1">
      <c r="A34" s="10" t="s">
        <v>23</v>
      </c>
      <c r="B34" s="8">
        <f>B18-B32</f>
        <v>-184726</v>
      </c>
      <c r="C34" s="8">
        <f>C18-C32</f>
        <v>-172536</v>
      </c>
      <c r="D34" s="8">
        <f>D18-D32</f>
        <v>0</v>
      </c>
      <c r="E34" s="8">
        <f>E18-E32</f>
        <v>0</v>
      </c>
      <c r="F34" s="8"/>
      <c r="G34" s="8">
        <f>G18-G32</f>
        <v>-172536</v>
      </c>
      <c r="H34" s="8">
        <f>H18-H32</f>
        <v>0</v>
      </c>
    </row>
    <row r="35" spans="1:8" ht="13.5" thickTop="1">
      <c r="A35" s="2"/>
      <c r="B35" s="2"/>
      <c r="C35" s="4"/>
      <c r="D35" s="4"/>
      <c r="E35" s="2"/>
      <c r="F35" s="2"/>
      <c r="G35" s="2"/>
      <c r="H35" s="2"/>
    </row>
    <row r="36" spans="1:8">
      <c r="A36" s="2"/>
      <c r="B36" s="2"/>
      <c r="C36" s="4"/>
      <c r="D36" s="4"/>
      <c r="H36" s="2"/>
    </row>
    <row r="37" spans="1:8">
      <c r="A37" s="2"/>
      <c r="B37" s="2"/>
      <c r="C37" s="2"/>
      <c r="D37" s="2"/>
    </row>
    <row r="38" spans="1:8">
      <c r="A38" s="2"/>
      <c r="B38" s="2"/>
      <c r="C38" s="2"/>
      <c r="D38" s="2"/>
    </row>
    <row r="39" spans="1:8">
      <c r="A39" s="2"/>
      <c r="B39" s="2"/>
      <c r="C39" s="2"/>
      <c r="D39" s="2"/>
    </row>
    <row r="40" spans="1:8">
      <c r="A40" s="2"/>
      <c r="B40" s="2"/>
      <c r="C40" s="2"/>
      <c r="D40" s="2"/>
    </row>
    <row r="41" spans="1:8">
      <c r="A41" s="2"/>
      <c r="B41" s="2"/>
      <c r="C41" s="2"/>
      <c r="D41" s="2"/>
    </row>
    <row r="42" spans="1:8">
      <c r="A42" s="2"/>
      <c r="B42" s="2"/>
      <c r="C42" s="2"/>
      <c r="D42" s="2"/>
    </row>
    <row r="43" spans="1:8">
      <c r="A43" s="2"/>
      <c r="B43" s="2"/>
      <c r="C43" s="2"/>
      <c r="D43" s="2"/>
    </row>
    <row r="44" spans="1:8">
      <c r="A44" s="2"/>
      <c r="B44" s="2"/>
      <c r="C44" s="2"/>
      <c r="D44" s="2"/>
    </row>
    <row r="45" spans="1:8">
      <c r="A45" s="2"/>
      <c r="B45" s="2"/>
      <c r="C45" s="2"/>
      <c r="D45" s="2"/>
    </row>
    <row r="46" spans="1:8">
      <c r="A46" s="2"/>
      <c r="B46" s="2"/>
      <c r="C46" s="2"/>
      <c r="D46" s="2"/>
    </row>
    <row r="47" spans="1:8">
      <c r="A47" s="2"/>
      <c r="B47" s="2"/>
      <c r="C47" s="2"/>
      <c r="D47" s="2"/>
    </row>
    <row r="48" spans="1:8">
      <c r="A48" s="2"/>
      <c r="B48" s="2"/>
      <c r="C48" s="2"/>
      <c r="D48" s="2"/>
    </row>
    <row r="49" spans="1:4">
      <c r="A49" s="2"/>
      <c r="B49" s="2"/>
      <c r="C49" s="2"/>
      <c r="D49" s="2"/>
    </row>
    <row r="50" spans="1:4">
      <c r="A50" s="2"/>
      <c r="B50" s="2"/>
      <c r="C50" s="2"/>
      <c r="D50" s="2"/>
    </row>
    <row r="51" spans="1:4">
      <c r="A51" s="2"/>
      <c r="B51" s="2"/>
      <c r="C51" s="2"/>
      <c r="D51" s="2"/>
    </row>
    <row r="52" spans="1:4">
      <c r="A52" s="2"/>
      <c r="B52" s="2"/>
      <c r="C52" s="2"/>
      <c r="D52" s="2"/>
    </row>
    <row r="53" spans="1:4">
      <c r="A53" s="2"/>
      <c r="B53" s="2"/>
      <c r="C53" s="2"/>
      <c r="D53" s="2"/>
    </row>
    <row r="54" spans="1:4">
      <c r="A54" s="2"/>
      <c r="B54" s="2"/>
      <c r="C54" s="2"/>
      <c r="D54" s="2"/>
    </row>
    <row r="55" spans="1:4">
      <c r="A55" s="2"/>
      <c r="B55" s="2"/>
      <c r="C55" s="2"/>
      <c r="D55" s="2"/>
    </row>
    <row r="56" spans="1:4">
      <c r="A56" s="2"/>
      <c r="B56" s="2"/>
      <c r="C56" s="2"/>
      <c r="D56" s="2"/>
    </row>
    <row r="57" spans="1:4">
      <c r="A57" s="2"/>
      <c r="B57" s="2"/>
      <c r="C57" s="2"/>
      <c r="D57" s="2"/>
    </row>
    <row r="58" spans="1:4">
      <c r="A58" s="2"/>
      <c r="B58" s="2"/>
      <c r="C58" s="2"/>
      <c r="D58" s="2"/>
    </row>
    <row r="59" spans="1:4">
      <c r="A59" s="2"/>
      <c r="B59" s="2"/>
      <c r="C59" s="2"/>
      <c r="D59" s="2"/>
    </row>
    <row r="60" spans="1:4">
      <c r="A60" s="2"/>
      <c r="B60" s="2"/>
      <c r="C60" s="2"/>
      <c r="D60" s="2"/>
    </row>
    <row r="61" spans="1:4">
      <c r="A61" s="2"/>
      <c r="B61" s="2"/>
      <c r="C61" s="2"/>
      <c r="D61" s="2"/>
    </row>
    <row r="62" spans="1:4">
      <c r="A62" s="2"/>
      <c r="B62" s="2"/>
      <c r="C62" s="2"/>
      <c r="D62" s="2"/>
    </row>
    <row r="63" spans="1:4">
      <c r="A63" s="2"/>
      <c r="B63" s="2"/>
      <c r="C63" s="2"/>
      <c r="D63" s="2"/>
    </row>
    <row r="64" spans="1:4">
      <c r="A64" s="2"/>
      <c r="B64" s="2"/>
      <c r="C64" s="2"/>
      <c r="D64" s="2"/>
    </row>
    <row r="65" spans="1:4">
      <c r="A65" s="2"/>
      <c r="B65" s="2"/>
      <c r="C65" s="2"/>
      <c r="D65" s="2"/>
    </row>
    <row r="66" spans="1:4">
      <c r="A66" s="2"/>
      <c r="B66" s="2"/>
      <c r="C66" s="2"/>
      <c r="D66" s="2"/>
    </row>
    <row r="67" spans="1:4">
      <c r="A67" s="2"/>
      <c r="B67" s="2"/>
      <c r="C67" s="2"/>
      <c r="D67" s="2"/>
    </row>
    <row r="68" spans="1:4">
      <c r="A68" s="2"/>
      <c r="B68" s="2"/>
      <c r="C68" s="2"/>
      <c r="D68" s="2"/>
    </row>
    <row r="69" spans="1:4">
      <c r="A69" s="2"/>
      <c r="B69" s="2"/>
      <c r="C69" s="2"/>
      <c r="D69" s="2"/>
    </row>
    <row r="70" spans="1:4">
      <c r="A70" s="2"/>
      <c r="B70" s="2"/>
      <c r="C70" s="2"/>
      <c r="D70" s="2"/>
    </row>
    <row r="71" spans="1:4">
      <c r="A71" s="2"/>
      <c r="B71" s="2"/>
      <c r="C71" s="2"/>
      <c r="D71" s="2"/>
    </row>
    <row r="72" spans="1:4">
      <c r="A72" s="2"/>
      <c r="B72" s="2"/>
      <c r="C72" s="2"/>
      <c r="D72" s="2"/>
    </row>
    <row r="73" spans="1:4">
      <c r="A73" s="2"/>
      <c r="B73" s="2"/>
      <c r="C73" s="2"/>
      <c r="D73" s="2"/>
    </row>
    <row r="74" spans="1:4">
      <c r="A74" s="2"/>
      <c r="B74" s="2"/>
      <c r="C74" s="2"/>
      <c r="D74" s="2"/>
    </row>
    <row r="75" spans="1:4">
      <c r="A75" s="2"/>
      <c r="B75" s="2"/>
      <c r="C75" s="2"/>
      <c r="D75" s="2"/>
    </row>
    <row r="76" spans="1:4">
      <c r="A76" s="2"/>
      <c r="B76" s="2"/>
      <c r="C76" s="2"/>
      <c r="D76" s="2"/>
    </row>
    <row r="77" spans="1:4">
      <c r="A77" s="2"/>
      <c r="B77" s="2"/>
      <c r="C77" s="2"/>
      <c r="D77" s="2"/>
    </row>
    <row r="78" spans="1:4">
      <c r="A78" s="2"/>
      <c r="B78" s="2"/>
      <c r="C78" s="2"/>
      <c r="D78" s="2"/>
    </row>
    <row r="79" spans="1:4">
      <c r="A79" s="2"/>
      <c r="B79" s="2"/>
      <c r="C79" s="2"/>
      <c r="D79" s="2"/>
    </row>
    <row r="80" spans="1:4">
      <c r="A80" s="2"/>
      <c r="B80" s="2"/>
      <c r="C80" s="2"/>
      <c r="D80" s="2"/>
    </row>
    <row r="81" spans="1:4">
      <c r="A81" s="2"/>
      <c r="B81" s="2"/>
      <c r="C81" s="2"/>
      <c r="D81" s="2"/>
    </row>
    <row r="82" spans="1:4">
      <c r="A82" s="2"/>
      <c r="B82" s="2"/>
      <c r="C82" s="2"/>
      <c r="D82" s="2"/>
    </row>
    <row r="83" spans="1:4">
      <c r="A83" s="2"/>
      <c r="B83" s="2"/>
      <c r="C83" s="2"/>
      <c r="D83" s="2"/>
    </row>
    <row r="84" spans="1:4">
      <c r="A84" s="2"/>
      <c r="B84" s="2"/>
      <c r="C84" s="2"/>
      <c r="D84" s="2"/>
    </row>
    <row r="85" spans="1:4">
      <c r="A85" s="2"/>
      <c r="B85" s="2"/>
      <c r="C85" s="2"/>
      <c r="D85" s="2"/>
    </row>
    <row r="86" spans="1:4">
      <c r="A86" s="2"/>
      <c r="B86" s="2"/>
      <c r="C86" s="2"/>
      <c r="D86" s="2"/>
    </row>
    <row r="87" spans="1:4">
      <c r="A87" s="2"/>
      <c r="B87" s="2"/>
      <c r="C87" s="2"/>
      <c r="D87" s="2"/>
    </row>
    <row r="88" spans="1:4">
      <c r="A88" s="2"/>
      <c r="B88" s="2"/>
      <c r="C88" s="2"/>
      <c r="D88" s="2"/>
    </row>
    <row r="89" spans="1:4">
      <c r="A89" s="2"/>
      <c r="B89" s="2"/>
      <c r="C89" s="2"/>
      <c r="D89" s="2"/>
    </row>
    <row r="90" spans="1:4">
      <c r="A90" s="2"/>
      <c r="B90" s="2"/>
      <c r="C90" s="2"/>
      <c r="D90" s="2"/>
    </row>
    <row r="91" spans="1:4">
      <c r="A91" s="2"/>
      <c r="B91" s="2"/>
      <c r="C91" s="2"/>
      <c r="D91" s="2"/>
    </row>
    <row r="92" spans="1:4">
      <c r="A92" s="2"/>
      <c r="B92" s="2"/>
      <c r="C92" s="2"/>
      <c r="D92" s="2"/>
    </row>
    <row r="93" spans="1:4">
      <c r="A93" s="2"/>
      <c r="B93" s="2"/>
      <c r="C93" s="2"/>
      <c r="D93" s="2"/>
    </row>
    <row r="94" spans="1:4">
      <c r="A94" s="2"/>
      <c r="B94" s="2"/>
      <c r="C94" s="2"/>
      <c r="D94" s="2"/>
    </row>
    <row r="95" spans="1:4">
      <c r="A95" s="2"/>
      <c r="B95" s="2"/>
      <c r="C95" s="2"/>
      <c r="D95" s="2"/>
    </row>
    <row r="96" spans="1:4">
      <c r="A96" s="2"/>
      <c r="B96" s="2"/>
      <c r="C96" s="2"/>
      <c r="D96" s="2"/>
    </row>
    <row r="97" spans="1:4">
      <c r="A97" s="2"/>
      <c r="B97" s="2"/>
      <c r="C97" s="2"/>
      <c r="D97" s="2"/>
    </row>
    <row r="98" spans="1:4">
      <c r="A98" s="2"/>
      <c r="B98" s="2"/>
      <c r="C98" s="2"/>
      <c r="D98" s="2"/>
    </row>
    <row r="99" spans="1:4">
      <c r="A99" s="2"/>
      <c r="B99" s="2"/>
      <c r="C99" s="2"/>
      <c r="D99" s="2"/>
    </row>
    <row r="100" spans="1:4">
      <c r="A100" s="2"/>
      <c r="B100" s="2"/>
      <c r="C100" s="2"/>
      <c r="D100" s="2"/>
    </row>
    <row r="101" spans="1:4">
      <c r="A101" s="2"/>
      <c r="B101" s="2"/>
      <c r="C101" s="2"/>
      <c r="D101" s="2"/>
    </row>
    <row r="102" spans="1:4">
      <c r="A102" s="2"/>
      <c r="B102" s="2"/>
      <c r="C102" s="2"/>
      <c r="D102" s="2"/>
    </row>
    <row r="103" spans="1:4">
      <c r="A103" s="2"/>
      <c r="B103" s="2"/>
      <c r="C103" s="2"/>
      <c r="D103" s="2"/>
    </row>
    <row r="104" spans="1:4">
      <c r="A104" s="2"/>
      <c r="B104" s="2"/>
      <c r="C104" s="2"/>
      <c r="D104" s="2"/>
    </row>
    <row r="105" spans="1:4">
      <c r="A105" s="2"/>
      <c r="B105" s="2"/>
      <c r="C105" s="2"/>
      <c r="D105" s="2"/>
    </row>
    <row r="106" spans="1:4">
      <c r="A106" s="2"/>
      <c r="B106" s="2"/>
      <c r="C106" s="2"/>
      <c r="D106" s="2"/>
    </row>
    <row r="107" spans="1:4">
      <c r="A107" s="2"/>
      <c r="B107" s="2"/>
      <c r="C107" s="2"/>
      <c r="D107" s="2"/>
    </row>
    <row r="108" spans="1:4">
      <c r="A108" s="2"/>
      <c r="B108" s="2"/>
      <c r="C108" s="2"/>
      <c r="D108" s="2"/>
    </row>
    <row r="109" spans="1:4">
      <c r="A109" s="2"/>
      <c r="B109" s="2"/>
      <c r="C109" s="2"/>
      <c r="D109" s="2"/>
    </row>
    <row r="110" spans="1:4">
      <c r="A110" s="2"/>
      <c r="B110" s="2"/>
      <c r="C110" s="2"/>
      <c r="D110" s="2"/>
    </row>
    <row r="111" spans="1:4">
      <c r="A111" s="2"/>
      <c r="B111" s="2"/>
      <c r="C111" s="2"/>
      <c r="D111" s="2"/>
    </row>
    <row r="112" spans="1:4">
      <c r="A112" s="2"/>
      <c r="B112" s="2"/>
      <c r="C112" s="2"/>
      <c r="D112" s="2"/>
    </row>
    <row r="113" spans="1:4">
      <c r="A113" s="2"/>
      <c r="B113" s="2"/>
      <c r="C113" s="2"/>
      <c r="D113" s="2"/>
    </row>
    <row r="114" spans="1:4">
      <c r="A114" s="2"/>
      <c r="B114" s="2"/>
      <c r="C114" s="2"/>
      <c r="D114" s="2"/>
    </row>
    <row r="115" spans="1:4">
      <c r="A115" s="2"/>
      <c r="B115" s="2"/>
      <c r="C115" s="2"/>
      <c r="D115" s="2"/>
    </row>
    <row r="116" spans="1:4">
      <c r="A116" s="2"/>
      <c r="B116" s="2"/>
      <c r="C116" s="2"/>
      <c r="D116" s="2"/>
    </row>
    <row r="117" spans="1:4">
      <c r="A117" s="2"/>
      <c r="B117" s="2"/>
      <c r="C117" s="2"/>
      <c r="D117" s="2"/>
    </row>
    <row r="118" spans="1:4">
      <c r="A118" s="2"/>
      <c r="B118" s="2"/>
      <c r="C118" s="2"/>
      <c r="D118" s="2"/>
    </row>
    <row r="119" spans="1:4">
      <c r="A119" s="2"/>
      <c r="B119" s="2"/>
      <c r="C119" s="2"/>
      <c r="D119" s="2"/>
    </row>
    <row r="120" spans="1:4">
      <c r="A120" s="2"/>
      <c r="B120" s="2"/>
      <c r="C120" s="2"/>
      <c r="D120" s="2"/>
    </row>
  </sheetData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35"/>
  <sheetViews>
    <sheetView workbookViewId="0">
      <selection activeCell="C30" sqref="C30"/>
    </sheetView>
  </sheetViews>
  <sheetFormatPr baseColWidth="10" defaultRowHeight="12.75"/>
  <cols>
    <col min="1" max="1" width="29.85546875" style="2" customWidth="1"/>
    <col min="2" max="2" width="10" style="2" customWidth="1"/>
    <col min="3" max="3" width="9.140625" style="2" customWidth="1"/>
    <col min="4" max="4" width="11.85546875" style="2" hidden="1" customWidth="1"/>
    <col min="5" max="5" width="11.85546875" style="2" customWidth="1"/>
    <col min="6" max="6" width="9.42578125" style="2" customWidth="1"/>
    <col min="7" max="7" width="0.28515625" style="2" customWidth="1"/>
    <col min="8" max="8" width="9.5703125" style="2" hidden="1" customWidth="1"/>
    <col min="9" max="9" width="10" style="2" customWidth="1"/>
    <col min="10" max="10" width="9.7109375" style="2" customWidth="1"/>
    <col min="11" max="16384" width="11.42578125" style="2"/>
  </cols>
  <sheetData>
    <row r="1" spans="1:10">
      <c r="A1" s="3" t="s">
        <v>28</v>
      </c>
    </row>
    <row r="2" spans="1:10">
      <c r="A2" s="3"/>
      <c r="B2" s="3" t="s">
        <v>50</v>
      </c>
      <c r="C2" s="3" t="s">
        <v>51</v>
      </c>
      <c r="D2" s="3" t="s">
        <v>50</v>
      </c>
      <c r="E2" s="3" t="s">
        <v>50</v>
      </c>
      <c r="F2" s="3" t="s">
        <v>51</v>
      </c>
      <c r="G2" s="3" t="s">
        <v>50</v>
      </c>
      <c r="H2" s="3" t="s">
        <v>51</v>
      </c>
      <c r="I2" s="3" t="s">
        <v>58</v>
      </c>
      <c r="J2" s="3" t="s">
        <v>58</v>
      </c>
    </row>
    <row r="3" spans="1:10">
      <c r="A3" s="3" t="s">
        <v>74</v>
      </c>
      <c r="B3" s="24" t="s">
        <v>60</v>
      </c>
      <c r="C3" s="24"/>
      <c r="D3" s="13"/>
      <c r="E3" s="24" t="s">
        <v>61</v>
      </c>
      <c r="F3" s="24"/>
      <c r="G3" s="24" t="s">
        <v>63</v>
      </c>
      <c r="H3" s="24"/>
      <c r="I3" s="13" t="s">
        <v>50</v>
      </c>
      <c r="J3" s="13" t="s">
        <v>51</v>
      </c>
    </row>
    <row r="4" spans="1:10">
      <c r="A4" s="3" t="s">
        <v>55</v>
      </c>
      <c r="B4" s="3"/>
      <c r="C4" s="13"/>
      <c r="D4" s="13"/>
      <c r="E4" s="13"/>
      <c r="F4" s="13"/>
      <c r="G4" s="13"/>
      <c r="H4" s="13"/>
      <c r="I4" s="13"/>
      <c r="J4" s="13"/>
    </row>
    <row r="5" spans="1:10">
      <c r="A5" s="3"/>
    </row>
    <row r="6" spans="1:10">
      <c r="A6" s="5" t="s">
        <v>3</v>
      </c>
      <c r="B6" s="5"/>
      <c r="C6" s="5"/>
      <c r="D6" s="5"/>
      <c r="E6" s="5"/>
      <c r="F6" s="5"/>
      <c r="G6" s="5"/>
      <c r="H6" s="5"/>
      <c r="I6" s="5">
        <f>B6+E6+G6</f>
        <v>0</v>
      </c>
      <c r="J6" s="5">
        <f>C6+F6+H6</f>
        <v>0</v>
      </c>
    </row>
    <row r="7" spans="1:10">
      <c r="A7" s="5" t="s">
        <v>25</v>
      </c>
      <c r="B7" s="5"/>
      <c r="C7" s="5"/>
      <c r="D7" s="5"/>
      <c r="E7" s="5"/>
      <c r="F7" s="5"/>
      <c r="G7" s="5"/>
      <c r="H7" s="5"/>
      <c r="I7" s="5">
        <f t="shared" ref="I7:I17" si="0">B7+E7+G7</f>
        <v>0</v>
      </c>
      <c r="J7" s="5">
        <f t="shared" ref="J7:J17" si="1">C7+F7+H7</f>
        <v>0</v>
      </c>
    </row>
    <row r="8" spans="1:10">
      <c r="A8" s="5" t="s">
        <v>26</v>
      </c>
      <c r="B8" s="5"/>
      <c r="C8" s="5"/>
      <c r="D8" s="5"/>
      <c r="E8" s="5"/>
      <c r="F8" s="5"/>
      <c r="G8" s="5"/>
      <c r="H8" s="5"/>
      <c r="I8" s="5">
        <f t="shared" si="0"/>
        <v>0</v>
      </c>
      <c r="J8" s="5">
        <f t="shared" si="1"/>
        <v>0</v>
      </c>
    </row>
    <row r="9" spans="1:10">
      <c r="A9" s="5" t="s">
        <v>27</v>
      </c>
      <c r="B9" s="5"/>
      <c r="C9" s="5"/>
      <c r="D9" s="5"/>
      <c r="E9" s="5"/>
      <c r="F9" s="5"/>
      <c r="G9" s="5"/>
      <c r="H9" s="5"/>
      <c r="I9" s="5">
        <f t="shared" si="0"/>
        <v>0</v>
      </c>
      <c r="J9" s="5">
        <f t="shared" si="1"/>
        <v>0</v>
      </c>
    </row>
    <row r="10" spans="1:10">
      <c r="A10" s="5" t="s">
        <v>4</v>
      </c>
      <c r="B10" s="5"/>
      <c r="C10" s="5"/>
      <c r="D10" s="5"/>
      <c r="E10" s="5"/>
      <c r="F10" s="5"/>
      <c r="G10" s="5"/>
      <c r="H10" s="5"/>
      <c r="I10" s="5">
        <f t="shared" si="0"/>
        <v>0</v>
      </c>
      <c r="J10" s="5">
        <f t="shared" si="1"/>
        <v>0</v>
      </c>
    </row>
    <row r="11" spans="1:10">
      <c r="A11" s="5" t="s">
        <v>5</v>
      </c>
      <c r="B11" s="5"/>
      <c r="C11" s="5"/>
      <c r="D11" s="5"/>
      <c r="E11" s="5"/>
      <c r="F11" s="5"/>
      <c r="G11" s="5"/>
      <c r="H11" s="5"/>
      <c r="I11" s="5">
        <f t="shared" si="0"/>
        <v>0</v>
      </c>
      <c r="J11" s="5">
        <f t="shared" si="1"/>
        <v>0</v>
      </c>
    </row>
    <row r="12" spans="1:10">
      <c r="A12" s="5" t="s">
        <v>6</v>
      </c>
      <c r="B12" s="5"/>
      <c r="C12" s="5"/>
      <c r="D12" s="5"/>
      <c r="E12" s="5"/>
      <c r="F12" s="5"/>
      <c r="G12" s="5"/>
      <c r="H12" s="5"/>
      <c r="I12" s="5">
        <f t="shared" si="0"/>
        <v>0</v>
      </c>
      <c r="J12" s="5">
        <f t="shared" si="1"/>
        <v>0</v>
      </c>
    </row>
    <row r="13" spans="1:10">
      <c r="A13" s="5" t="s">
        <v>7</v>
      </c>
      <c r="B13" s="5"/>
      <c r="C13" s="5"/>
      <c r="D13" s="5"/>
      <c r="E13" s="5"/>
      <c r="F13" s="5"/>
      <c r="G13" s="5"/>
      <c r="H13" s="5"/>
      <c r="I13" s="5">
        <f t="shared" si="0"/>
        <v>0</v>
      </c>
      <c r="J13" s="5">
        <f t="shared" si="1"/>
        <v>0</v>
      </c>
    </row>
    <row r="14" spans="1:10">
      <c r="A14" s="5" t="s">
        <v>8</v>
      </c>
      <c r="B14" s="5"/>
      <c r="C14" s="5"/>
      <c r="D14" s="5"/>
      <c r="E14" s="5"/>
      <c r="F14" s="5"/>
      <c r="G14" s="5"/>
      <c r="H14" s="5"/>
      <c r="I14" s="5">
        <f t="shared" si="0"/>
        <v>0</v>
      </c>
      <c r="J14" s="5">
        <f t="shared" si="1"/>
        <v>0</v>
      </c>
    </row>
    <row r="15" spans="1:10">
      <c r="A15" s="5" t="s">
        <v>29</v>
      </c>
      <c r="B15" s="5"/>
      <c r="C15" s="5"/>
      <c r="D15" s="5"/>
      <c r="E15" s="5"/>
      <c r="F15" s="5"/>
      <c r="G15" s="5"/>
      <c r="H15" s="5"/>
      <c r="I15" s="5">
        <f t="shared" si="0"/>
        <v>0</v>
      </c>
      <c r="J15" s="5">
        <f t="shared" si="1"/>
        <v>0</v>
      </c>
    </row>
    <row r="16" spans="1:10">
      <c r="A16" s="5" t="s">
        <v>32</v>
      </c>
      <c r="B16" s="5"/>
      <c r="C16" s="5"/>
      <c r="D16" s="5"/>
      <c r="E16" s="5"/>
      <c r="F16" s="5"/>
      <c r="G16" s="5"/>
      <c r="H16" s="5"/>
      <c r="I16" s="5">
        <f t="shared" si="0"/>
        <v>0</v>
      </c>
      <c r="J16" s="5">
        <f t="shared" si="1"/>
        <v>0</v>
      </c>
    </row>
    <row r="17" spans="1:10">
      <c r="A17" s="5" t="s">
        <v>33</v>
      </c>
      <c r="B17" s="5"/>
      <c r="C17" s="5">
        <v>120000</v>
      </c>
      <c r="D17" s="5"/>
      <c r="E17" s="5"/>
      <c r="F17" s="5"/>
      <c r="G17" s="5"/>
      <c r="H17" s="5"/>
      <c r="I17" s="5">
        <f t="shared" si="0"/>
        <v>0</v>
      </c>
      <c r="J17" s="5">
        <f t="shared" si="1"/>
        <v>120000</v>
      </c>
    </row>
    <row r="18" spans="1:10" ht="13.5" thickBot="1">
      <c r="A18" s="8" t="s">
        <v>9</v>
      </c>
      <c r="B18" s="8">
        <f t="shared" ref="B18:I18" si="2">SUM(B7:B17)</f>
        <v>0</v>
      </c>
      <c r="C18" s="8">
        <f t="shared" si="2"/>
        <v>120000</v>
      </c>
      <c r="D18" s="8">
        <f t="shared" si="2"/>
        <v>0</v>
      </c>
      <c r="E18" s="8">
        <f t="shared" si="2"/>
        <v>0</v>
      </c>
      <c r="F18" s="8">
        <f t="shared" si="2"/>
        <v>0</v>
      </c>
      <c r="G18" s="8">
        <f t="shared" si="2"/>
        <v>0</v>
      </c>
      <c r="H18" s="8">
        <f t="shared" si="2"/>
        <v>0</v>
      </c>
      <c r="I18" s="8">
        <f t="shared" si="2"/>
        <v>0</v>
      </c>
      <c r="J18" s="8">
        <f>SUM(J6:J17)</f>
        <v>120000</v>
      </c>
    </row>
    <row r="19" spans="1:10" ht="13.5" thickTop="1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4" t="s">
        <v>10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 t="s">
        <v>11</v>
      </c>
      <c r="B21" s="5"/>
      <c r="C21" s="5"/>
      <c r="D21" s="5"/>
      <c r="E21" s="5"/>
      <c r="F21" s="5"/>
      <c r="G21" s="5"/>
      <c r="H21" s="5"/>
      <c r="I21" s="5">
        <f t="shared" ref="I21:I31" si="3">B21+E21+G21</f>
        <v>0</v>
      </c>
      <c r="J21" s="5">
        <f t="shared" ref="J21:J31" si="4">C21+F21+H21</f>
        <v>0</v>
      </c>
    </row>
    <row r="22" spans="1:10">
      <c r="A22" s="6" t="s">
        <v>12</v>
      </c>
      <c r="B22" s="5"/>
      <c r="C22" s="5"/>
      <c r="D22" s="5"/>
      <c r="E22" s="5"/>
      <c r="F22" s="5"/>
      <c r="G22" s="5"/>
      <c r="H22" s="5"/>
      <c r="I22" s="5">
        <f t="shared" si="3"/>
        <v>0</v>
      </c>
      <c r="J22" s="5">
        <f t="shared" si="4"/>
        <v>0</v>
      </c>
    </row>
    <row r="23" spans="1:10">
      <c r="A23" s="5" t="s">
        <v>13</v>
      </c>
      <c r="B23" s="5"/>
      <c r="C23" s="5"/>
      <c r="D23" s="5"/>
      <c r="E23" s="5"/>
      <c r="F23" s="5"/>
      <c r="G23" s="5"/>
      <c r="H23" s="5"/>
      <c r="I23" s="5">
        <f t="shared" si="3"/>
        <v>0</v>
      </c>
      <c r="J23" s="5">
        <f t="shared" si="4"/>
        <v>0</v>
      </c>
    </row>
    <row r="24" spans="1:10">
      <c r="A24" s="5" t="s">
        <v>24</v>
      </c>
      <c r="B24" s="5"/>
      <c r="C24" s="5"/>
      <c r="D24" s="5"/>
      <c r="E24" s="5"/>
      <c r="F24" s="5"/>
      <c r="G24" s="5"/>
      <c r="H24" s="5"/>
      <c r="I24" s="5">
        <f t="shared" si="3"/>
        <v>0</v>
      </c>
      <c r="J24" s="5">
        <f t="shared" si="4"/>
        <v>0</v>
      </c>
    </row>
    <row r="25" spans="1:10">
      <c r="A25" s="6" t="s">
        <v>14</v>
      </c>
      <c r="B25" s="5"/>
      <c r="C25" s="5"/>
      <c r="D25" s="5"/>
      <c r="E25" s="5"/>
      <c r="F25" s="5"/>
      <c r="G25" s="5"/>
      <c r="H25" s="5"/>
      <c r="I25" s="5">
        <f t="shared" si="3"/>
        <v>0</v>
      </c>
      <c r="J25" s="5">
        <f t="shared" si="4"/>
        <v>0</v>
      </c>
    </row>
    <row r="26" spans="1:10">
      <c r="A26" s="5" t="s">
        <v>15</v>
      </c>
      <c r="B26" s="5"/>
      <c r="C26" s="5"/>
      <c r="D26" s="5"/>
      <c r="E26" s="5"/>
      <c r="F26" s="5"/>
      <c r="G26" s="5"/>
      <c r="H26" s="5"/>
      <c r="I26" s="5">
        <f t="shared" si="3"/>
        <v>0</v>
      </c>
      <c r="J26" s="5">
        <f t="shared" si="4"/>
        <v>0</v>
      </c>
    </row>
    <row r="27" spans="1:10">
      <c r="A27" s="6" t="s">
        <v>16</v>
      </c>
      <c r="B27" s="5"/>
      <c r="C27" s="5"/>
      <c r="D27" s="5"/>
      <c r="E27" s="5"/>
      <c r="F27" s="5"/>
      <c r="G27" s="5"/>
      <c r="H27" s="5"/>
      <c r="I27" s="5">
        <f t="shared" si="3"/>
        <v>0</v>
      </c>
      <c r="J27" s="5">
        <f t="shared" si="4"/>
        <v>0</v>
      </c>
    </row>
    <row r="28" spans="1:10">
      <c r="A28" s="5" t="s">
        <v>17</v>
      </c>
      <c r="B28" s="5"/>
      <c r="C28" s="5"/>
      <c r="D28" s="5"/>
      <c r="E28" s="5"/>
      <c r="F28" s="5"/>
      <c r="G28" s="5"/>
      <c r="H28" s="5"/>
      <c r="I28" s="5">
        <f t="shared" si="3"/>
        <v>0</v>
      </c>
      <c r="J28" s="5">
        <f t="shared" si="4"/>
        <v>0</v>
      </c>
    </row>
    <row r="29" spans="1:10">
      <c r="A29" s="6" t="s">
        <v>18</v>
      </c>
      <c r="B29" s="5"/>
      <c r="C29" s="5">
        <v>120000</v>
      </c>
      <c r="D29" s="5"/>
      <c r="E29" s="5"/>
      <c r="F29" s="5"/>
      <c r="G29" s="5"/>
      <c r="H29" s="5"/>
      <c r="I29" s="5">
        <f t="shared" si="3"/>
        <v>0</v>
      </c>
      <c r="J29" s="5">
        <f t="shared" si="4"/>
        <v>120000</v>
      </c>
    </row>
    <row r="30" spans="1:10">
      <c r="A30" s="5" t="s">
        <v>19</v>
      </c>
      <c r="B30" s="5"/>
      <c r="C30" s="5"/>
      <c r="D30" s="5"/>
      <c r="E30" s="5"/>
      <c r="F30" s="5"/>
      <c r="G30" s="5"/>
      <c r="H30" s="5"/>
      <c r="I30" s="5">
        <f t="shared" si="3"/>
        <v>0</v>
      </c>
      <c r="J30" s="5">
        <f t="shared" si="4"/>
        <v>0</v>
      </c>
    </row>
    <row r="31" spans="1:10">
      <c r="A31" s="5" t="s">
        <v>20</v>
      </c>
      <c r="B31" s="5"/>
      <c r="C31" s="5"/>
      <c r="D31" s="5"/>
      <c r="E31" s="5"/>
      <c r="F31" s="5"/>
      <c r="G31" s="5"/>
      <c r="H31" s="5"/>
      <c r="I31" s="5">
        <f t="shared" si="3"/>
        <v>0</v>
      </c>
      <c r="J31" s="5">
        <f t="shared" si="4"/>
        <v>0</v>
      </c>
    </row>
    <row r="32" spans="1:10" ht="13.5" thickBot="1">
      <c r="A32" s="8" t="s">
        <v>21</v>
      </c>
      <c r="B32" s="8">
        <f t="shared" ref="B32:J32" si="5">SUM(B21:B31)</f>
        <v>0</v>
      </c>
      <c r="C32" s="8">
        <f t="shared" si="5"/>
        <v>120000</v>
      </c>
      <c r="D32" s="8">
        <f t="shared" si="5"/>
        <v>0</v>
      </c>
      <c r="E32" s="8">
        <f t="shared" si="5"/>
        <v>0</v>
      </c>
      <c r="F32" s="8">
        <f t="shared" si="5"/>
        <v>0</v>
      </c>
      <c r="G32" s="8">
        <f t="shared" si="5"/>
        <v>0</v>
      </c>
      <c r="H32" s="8">
        <f t="shared" si="5"/>
        <v>0</v>
      </c>
      <c r="I32" s="8">
        <f t="shared" si="5"/>
        <v>0</v>
      </c>
      <c r="J32" s="8">
        <f t="shared" si="5"/>
        <v>120000</v>
      </c>
    </row>
    <row r="33" spans="1:10" ht="13.5" thickTop="1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ht="13.5" thickBot="1">
      <c r="A34" s="10" t="s">
        <v>23</v>
      </c>
      <c r="B34" s="8">
        <f t="shared" ref="B34:J34" si="6">B18-B32</f>
        <v>0</v>
      </c>
      <c r="C34" s="8">
        <f t="shared" si="6"/>
        <v>0</v>
      </c>
      <c r="D34" s="8">
        <f t="shared" si="6"/>
        <v>0</v>
      </c>
      <c r="E34" s="8">
        <f t="shared" si="6"/>
        <v>0</v>
      </c>
      <c r="F34" s="8">
        <f t="shared" si="6"/>
        <v>0</v>
      </c>
      <c r="G34" s="8">
        <f t="shared" si="6"/>
        <v>0</v>
      </c>
      <c r="H34" s="8">
        <f t="shared" si="6"/>
        <v>0</v>
      </c>
      <c r="I34" s="8">
        <f t="shared" si="6"/>
        <v>0</v>
      </c>
      <c r="J34" s="8">
        <f t="shared" si="6"/>
        <v>0</v>
      </c>
    </row>
    <row r="35" spans="1:10" ht="13.5" thickTop="1"/>
  </sheetData>
  <mergeCells count="3">
    <mergeCell ref="B3:C3"/>
    <mergeCell ref="E3:F3"/>
    <mergeCell ref="G3:H3"/>
  </mergeCells>
  <pageMargins left="0.78740157499999996" right="0.78740157499999996" top="0.984251969" bottom="0.984251969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P Adm</vt:lpstr>
      <vt:lpstr>Regnskap 1 kvartal 2015</vt:lpstr>
      <vt:lpstr>Felles</vt:lpstr>
      <vt:lpstr>Fellesprosjekt</vt:lpstr>
      <vt:lpstr>Distriksarb.</vt:lpstr>
      <vt:lpstr>Kystmuseet </vt:lpstr>
      <vt:lpstr>P Kyst</vt:lpstr>
      <vt:lpstr>Namdalsmuseet</vt:lpstr>
      <vt:lpstr>P Namdal</vt:lpstr>
      <vt:lpstr>Spillum</vt:lpstr>
      <vt:lpstr>P Spillum</vt:lpstr>
      <vt:lpstr>Kunstmuseet</vt:lpstr>
      <vt:lpstr>P Galleri</vt:lpstr>
      <vt:lpstr>P.Kunst</vt:lpstr>
    </vt:vector>
  </TitlesOfParts>
  <Company>Norveg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</dc:creator>
  <cp:lastModifiedBy>Sissel Pedersen</cp:lastModifiedBy>
  <cp:lastPrinted>2015-04-22T16:19:26Z</cp:lastPrinted>
  <dcterms:created xsi:type="dcterms:W3CDTF">2007-03-18T21:57:03Z</dcterms:created>
  <dcterms:modified xsi:type="dcterms:W3CDTF">2015-04-22T17:37:29Z</dcterms:modified>
</cp:coreProperties>
</file>